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mc:AlternateContent xmlns:mc="http://schemas.openxmlformats.org/markup-compatibility/2006">
    <mc:Choice Requires="x15">
      <x15ac:absPath xmlns:x15ac="http://schemas.microsoft.com/office/spreadsheetml/2010/11/ac" url="D:\sfl\web\current\"/>
    </mc:Choice>
  </mc:AlternateContent>
  <bookViews>
    <workbookView xWindow="360" yWindow="180" windowWidth="20115" windowHeight="6345" activeTab="1"/>
  </bookViews>
  <sheets>
    <sheet name="Instructions" sheetId="5" r:id="rId1"/>
    <sheet name="Master Roster Data" sheetId="1" r:id="rId2"/>
    <sheet name="Name Concatenation" sheetId="6" r:id="rId3"/>
  </sheets>
  <externalReferences>
    <externalReference r:id="rId4"/>
  </externalReferences>
  <definedNames>
    <definedName name="_xlnm._FilterDatabase" localSheetId="1" hidden="1">'Master Roster Data'!$B$5:$F$1706</definedName>
    <definedName name="AgeGroup">[1]Lookup!$B$15:$B$22</definedName>
    <definedName name="Teams">[1]Lookup!$J$24:$J$49</definedName>
  </definedNames>
  <calcPr calcId="171027"/>
</workbook>
</file>

<file path=xl/calcChain.xml><?xml version="1.0" encoding="utf-8"?>
<calcChain xmlns="http://schemas.openxmlformats.org/spreadsheetml/2006/main">
  <c r="M1721" i="1" l="1"/>
  <c r="H1706" i="1" l="1"/>
  <c r="H1705" i="1"/>
  <c r="H1704" i="1"/>
  <c r="H1703" i="1"/>
  <c r="H1702" i="1"/>
  <c r="H1701" i="1"/>
  <c r="H1700" i="1"/>
  <c r="H1699" i="1"/>
  <c r="H1698" i="1"/>
  <c r="H1697" i="1"/>
  <c r="H1696" i="1"/>
  <c r="H1695" i="1"/>
  <c r="H1694" i="1"/>
  <c r="H1693" i="1"/>
  <c r="H1692" i="1"/>
  <c r="H1691" i="1"/>
  <c r="H1690" i="1"/>
  <c r="H1689" i="1"/>
  <c r="H1688" i="1"/>
  <c r="H1687" i="1"/>
  <c r="H1686" i="1"/>
  <c r="H1685" i="1"/>
  <c r="H1684" i="1"/>
  <c r="H1683" i="1"/>
  <c r="H1682" i="1"/>
  <c r="H1681" i="1"/>
  <c r="H1680" i="1"/>
  <c r="H1679" i="1"/>
  <c r="H1678" i="1"/>
  <c r="H1677" i="1"/>
  <c r="H1676" i="1"/>
  <c r="H1675" i="1"/>
  <c r="H1674" i="1"/>
  <c r="H1673" i="1"/>
  <c r="H1672" i="1"/>
  <c r="H1671" i="1"/>
  <c r="H1670" i="1"/>
  <c r="H1669" i="1"/>
  <c r="H1668" i="1"/>
  <c r="H1667" i="1"/>
  <c r="H1666" i="1"/>
  <c r="H1665" i="1"/>
  <c r="H1664" i="1"/>
  <c r="H1663" i="1"/>
  <c r="H1662" i="1"/>
  <c r="H1661" i="1"/>
  <c r="H1660" i="1"/>
  <c r="H1659" i="1"/>
  <c r="H1658" i="1"/>
  <c r="H1657" i="1"/>
  <c r="H1656" i="1"/>
  <c r="H1655" i="1"/>
  <c r="H1654" i="1"/>
  <c r="H1653" i="1"/>
  <c r="H1652" i="1"/>
  <c r="H1651" i="1"/>
  <c r="H1650" i="1"/>
  <c r="H1649" i="1"/>
  <c r="H1648" i="1"/>
  <c r="H1647" i="1"/>
  <c r="H1646" i="1"/>
  <c r="H1645" i="1"/>
  <c r="H1644" i="1"/>
  <c r="H1643" i="1"/>
  <c r="H1642" i="1"/>
  <c r="H1641" i="1"/>
  <c r="H1640" i="1"/>
  <c r="H1639" i="1"/>
  <c r="H1638" i="1"/>
  <c r="H1637" i="1"/>
  <c r="H1636" i="1"/>
  <c r="H1635" i="1"/>
  <c r="H1634" i="1"/>
  <c r="H1633" i="1"/>
  <c r="H1632" i="1"/>
  <c r="H1631" i="1"/>
  <c r="H1630" i="1"/>
  <c r="H1629" i="1"/>
  <c r="H1628" i="1"/>
  <c r="H1627" i="1"/>
  <c r="H1626" i="1"/>
  <c r="H1625" i="1"/>
  <c r="H1624" i="1"/>
  <c r="H1623" i="1"/>
  <c r="H1622" i="1"/>
  <c r="H1621" i="1"/>
  <c r="H1620" i="1"/>
  <c r="H1619" i="1"/>
  <c r="H1618" i="1"/>
  <c r="H1617" i="1"/>
  <c r="H1616" i="1"/>
  <c r="H1615" i="1"/>
  <c r="H1614" i="1"/>
  <c r="H1613" i="1"/>
  <c r="H1612" i="1"/>
  <c r="H1611" i="1"/>
  <c r="H1610" i="1"/>
  <c r="H1609" i="1"/>
  <c r="H1608" i="1"/>
  <c r="H1607" i="1"/>
  <c r="H1606" i="1"/>
  <c r="H1605" i="1"/>
  <c r="H1604" i="1"/>
  <c r="H1603" i="1"/>
  <c r="H1602" i="1"/>
  <c r="H1601" i="1"/>
  <c r="H1600" i="1"/>
  <c r="H1599" i="1"/>
  <c r="H1598" i="1"/>
  <c r="H1597" i="1"/>
  <c r="H1596" i="1"/>
  <c r="H1595" i="1"/>
  <c r="H1594" i="1"/>
  <c r="H1593" i="1"/>
  <c r="H1592" i="1"/>
  <c r="H1591" i="1"/>
  <c r="H1590" i="1"/>
  <c r="H1589" i="1"/>
  <c r="H1588" i="1"/>
  <c r="H1587" i="1"/>
  <c r="H1586" i="1"/>
  <c r="H1585" i="1"/>
  <c r="H1584" i="1"/>
  <c r="H1583" i="1"/>
  <c r="H1582" i="1"/>
  <c r="H1581" i="1"/>
  <c r="H1580" i="1"/>
  <c r="H1579" i="1"/>
  <c r="H1578" i="1"/>
  <c r="H1577" i="1"/>
  <c r="H1576" i="1"/>
  <c r="H1575" i="1"/>
  <c r="H1574" i="1"/>
  <c r="H1573" i="1"/>
  <c r="H1572" i="1"/>
  <c r="H1571" i="1"/>
  <c r="H1570" i="1"/>
  <c r="H1569" i="1"/>
  <c r="H1568" i="1"/>
  <c r="H1567" i="1"/>
  <c r="H1566" i="1"/>
  <c r="H1565" i="1"/>
  <c r="H1564" i="1"/>
  <c r="H1563" i="1"/>
  <c r="H1562" i="1"/>
  <c r="H1561" i="1"/>
  <c r="H1560" i="1"/>
  <c r="H1559" i="1"/>
  <c r="H1558" i="1"/>
  <c r="H1557" i="1"/>
  <c r="H1556" i="1"/>
  <c r="H1555" i="1"/>
  <c r="H1554" i="1"/>
  <c r="H1553" i="1"/>
  <c r="H1552" i="1"/>
  <c r="H1551" i="1"/>
  <c r="H1550" i="1"/>
  <c r="H1549" i="1"/>
  <c r="H1548" i="1"/>
  <c r="H1547" i="1"/>
  <c r="H1546" i="1"/>
  <c r="H1545" i="1"/>
  <c r="H1544" i="1"/>
  <c r="H1543" i="1"/>
  <c r="H1542" i="1"/>
  <c r="H1541" i="1"/>
  <c r="H1540" i="1"/>
  <c r="H1539" i="1"/>
  <c r="H1538" i="1"/>
  <c r="H1537" i="1"/>
  <c r="H1536" i="1"/>
  <c r="H1535" i="1"/>
  <c r="H1534" i="1"/>
  <c r="H1533" i="1"/>
  <c r="H1532" i="1"/>
  <c r="H1531" i="1"/>
  <c r="H1530" i="1"/>
  <c r="H1529" i="1"/>
  <c r="H1528" i="1"/>
  <c r="H1527" i="1"/>
  <c r="H1526" i="1"/>
  <c r="H1525" i="1"/>
  <c r="H1524" i="1"/>
  <c r="H1523" i="1"/>
  <c r="H1522" i="1"/>
  <c r="H1521" i="1"/>
  <c r="H1520" i="1"/>
  <c r="H1519" i="1"/>
  <c r="H1518" i="1"/>
  <c r="H1517" i="1"/>
  <c r="H1516" i="1"/>
  <c r="H1515" i="1"/>
  <c r="H1514" i="1"/>
  <c r="H1513" i="1"/>
  <c r="H1512" i="1"/>
  <c r="H1511" i="1"/>
  <c r="H1510" i="1"/>
  <c r="H1509" i="1"/>
  <c r="H1508" i="1"/>
  <c r="H1507" i="1"/>
  <c r="H1506" i="1"/>
  <c r="H1505" i="1"/>
  <c r="H1504" i="1"/>
  <c r="H1503" i="1"/>
  <c r="H1502" i="1"/>
  <c r="H1501" i="1"/>
  <c r="H1500" i="1"/>
  <c r="H1499" i="1"/>
  <c r="H1498" i="1"/>
  <c r="H1497" i="1"/>
  <c r="H1496" i="1"/>
  <c r="H1495" i="1"/>
  <c r="H1494" i="1"/>
  <c r="H1493" i="1"/>
  <c r="H1492" i="1"/>
  <c r="H1491" i="1"/>
  <c r="H1490" i="1"/>
  <c r="H1489" i="1"/>
  <c r="H1488" i="1"/>
  <c r="H1487" i="1"/>
  <c r="H1486" i="1"/>
  <c r="H1485" i="1"/>
  <c r="H1484" i="1"/>
  <c r="H1483" i="1"/>
  <c r="H1482" i="1"/>
  <c r="H1481" i="1"/>
  <c r="H1480" i="1"/>
  <c r="H1479" i="1"/>
  <c r="H1478" i="1"/>
  <c r="H1477" i="1"/>
  <c r="H1476" i="1"/>
  <c r="H1475" i="1"/>
  <c r="H1474" i="1"/>
  <c r="H1473" i="1"/>
  <c r="H1472" i="1"/>
  <c r="H1471" i="1"/>
  <c r="H1470" i="1"/>
  <c r="H1469" i="1"/>
  <c r="H1468" i="1"/>
  <c r="H1467" i="1"/>
  <c r="H1466" i="1"/>
  <c r="H1465" i="1"/>
  <c r="H1464" i="1"/>
  <c r="H1463" i="1"/>
  <c r="H1462" i="1"/>
  <c r="H1461" i="1"/>
  <c r="H1460" i="1"/>
  <c r="H1459" i="1"/>
  <c r="H1458" i="1"/>
  <c r="H1457" i="1"/>
  <c r="H1456" i="1"/>
  <c r="H1455" i="1"/>
  <c r="H1454" i="1"/>
  <c r="H1453" i="1"/>
  <c r="H1452" i="1"/>
  <c r="H1451" i="1"/>
  <c r="H1450" i="1"/>
  <c r="H1449" i="1"/>
  <c r="H1448" i="1"/>
  <c r="H1447" i="1"/>
  <c r="H1446" i="1"/>
  <c r="H1445" i="1"/>
  <c r="H1444" i="1"/>
  <c r="H1443" i="1"/>
  <c r="H1442" i="1"/>
  <c r="H1441" i="1"/>
  <c r="H1440" i="1"/>
  <c r="H1439" i="1"/>
  <c r="H1438" i="1"/>
  <c r="H1437" i="1"/>
  <c r="H1436" i="1"/>
  <c r="H1435" i="1"/>
  <c r="H1434" i="1"/>
  <c r="H1433" i="1"/>
  <c r="H1432" i="1"/>
  <c r="H1431" i="1"/>
  <c r="H1430" i="1"/>
  <c r="H1429" i="1"/>
  <c r="H1428" i="1"/>
  <c r="H1427" i="1"/>
  <c r="H1426" i="1"/>
  <c r="H1425" i="1"/>
  <c r="H1424" i="1"/>
  <c r="H1423" i="1"/>
  <c r="H1422" i="1"/>
  <c r="H1421" i="1"/>
  <c r="H1420" i="1"/>
  <c r="H1419" i="1"/>
  <c r="H1418" i="1"/>
  <c r="H1417" i="1"/>
  <c r="H1416" i="1"/>
  <c r="H1415" i="1"/>
  <c r="H1414" i="1"/>
  <c r="H1413" i="1"/>
  <c r="H1412" i="1"/>
  <c r="H1411" i="1"/>
  <c r="H1410" i="1"/>
  <c r="H1409" i="1"/>
  <c r="H1408" i="1"/>
  <c r="H1407" i="1"/>
  <c r="H1406" i="1"/>
  <c r="H1405" i="1"/>
  <c r="H1404" i="1"/>
  <c r="H1403" i="1"/>
  <c r="H1402" i="1"/>
  <c r="H1401" i="1"/>
  <c r="H1400" i="1"/>
  <c r="H1399" i="1"/>
  <c r="H1398" i="1"/>
  <c r="H1397" i="1"/>
  <c r="H1396" i="1"/>
  <c r="H1395" i="1"/>
  <c r="H1394" i="1"/>
  <c r="H1393" i="1"/>
  <c r="H1392" i="1"/>
  <c r="H1391" i="1"/>
  <c r="H1390" i="1"/>
  <c r="H1389" i="1"/>
  <c r="H1388" i="1"/>
  <c r="H1387" i="1"/>
  <c r="H1386" i="1"/>
  <c r="H1385" i="1"/>
  <c r="H1384" i="1"/>
  <c r="H1383" i="1"/>
  <c r="H1382" i="1"/>
  <c r="H1381" i="1"/>
  <c r="H1380" i="1"/>
  <c r="H1379" i="1"/>
  <c r="H1378" i="1"/>
  <c r="H1377" i="1"/>
  <c r="H1376" i="1"/>
  <c r="H1375" i="1"/>
  <c r="H1374" i="1"/>
  <c r="H1373" i="1"/>
  <c r="H1372" i="1"/>
  <c r="H1371" i="1"/>
  <c r="H1370" i="1"/>
  <c r="H1369" i="1"/>
  <c r="H1368" i="1"/>
  <c r="H1367" i="1"/>
  <c r="H1366" i="1"/>
  <c r="H1365" i="1"/>
  <c r="H1364" i="1"/>
  <c r="H1363" i="1"/>
  <c r="H1362" i="1"/>
  <c r="H1361" i="1"/>
  <c r="H1360" i="1"/>
  <c r="H1359" i="1"/>
  <c r="H1358" i="1"/>
  <c r="H1357" i="1"/>
  <c r="H1356" i="1"/>
  <c r="H1355" i="1"/>
  <c r="H1354" i="1"/>
  <c r="H1353" i="1"/>
  <c r="H1352" i="1"/>
  <c r="H1351" i="1"/>
  <c r="H1350" i="1"/>
  <c r="H1349" i="1"/>
  <c r="H1348" i="1"/>
  <c r="H1347" i="1"/>
  <c r="H1346" i="1"/>
  <c r="H1345" i="1"/>
  <c r="H1344" i="1"/>
  <c r="H1343" i="1"/>
  <c r="H1342" i="1"/>
  <c r="H1341" i="1"/>
  <c r="H1340" i="1"/>
  <c r="H1339" i="1"/>
  <c r="H1338" i="1"/>
  <c r="H1337" i="1"/>
  <c r="H1336" i="1"/>
  <c r="H1335" i="1"/>
  <c r="H1334" i="1"/>
  <c r="H1333" i="1"/>
  <c r="H1332" i="1"/>
  <c r="H1331" i="1"/>
  <c r="H1330" i="1"/>
  <c r="H1329" i="1"/>
  <c r="H1328" i="1"/>
  <c r="H1327" i="1"/>
  <c r="H1326" i="1"/>
  <c r="H1325" i="1"/>
  <c r="H1324" i="1"/>
  <c r="H1323" i="1"/>
  <c r="H1322" i="1"/>
  <c r="H1321" i="1"/>
  <c r="H1320" i="1"/>
  <c r="H1319" i="1"/>
  <c r="H1318" i="1"/>
  <c r="H1317" i="1"/>
  <c r="H1316" i="1"/>
  <c r="H1315" i="1"/>
  <c r="H1314" i="1"/>
  <c r="H1313" i="1"/>
  <c r="H1312" i="1"/>
  <c r="H1311" i="1"/>
  <c r="H1310" i="1"/>
  <c r="H1309" i="1"/>
  <c r="H1308" i="1"/>
  <c r="H1307" i="1"/>
  <c r="H1306" i="1"/>
  <c r="H1305" i="1"/>
  <c r="H1304" i="1"/>
  <c r="H1303" i="1"/>
  <c r="H1302" i="1"/>
  <c r="H1301" i="1"/>
  <c r="H1300" i="1"/>
  <c r="H1299" i="1"/>
  <c r="H1298" i="1"/>
  <c r="H1297" i="1"/>
  <c r="H1296" i="1"/>
  <c r="H1295" i="1"/>
  <c r="H1294" i="1"/>
  <c r="H1293" i="1"/>
  <c r="H1292" i="1"/>
  <c r="H1291" i="1"/>
  <c r="H1290" i="1"/>
  <c r="H1289" i="1"/>
  <c r="H1288" i="1"/>
  <c r="H1287" i="1"/>
  <c r="H1286" i="1"/>
  <c r="H1285" i="1"/>
  <c r="H1284" i="1"/>
  <c r="H1283" i="1"/>
  <c r="H1282" i="1"/>
  <c r="H1281" i="1"/>
  <c r="H1280" i="1"/>
  <c r="H1279" i="1"/>
  <c r="H1278" i="1"/>
  <c r="H1277" i="1"/>
  <c r="H1276" i="1"/>
  <c r="H1275" i="1"/>
  <c r="H1274" i="1"/>
  <c r="H1273" i="1"/>
  <c r="H1272" i="1"/>
  <c r="H1271" i="1"/>
  <c r="H1270" i="1"/>
  <c r="H1269" i="1"/>
  <c r="H1268" i="1"/>
  <c r="H1267" i="1"/>
  <c r="H1266" i="1"/>
  <c r="H1265" i="1"/>
  <c r="H1264" i="1"/>
  <c r="H1263" i="1"/>
  <c r="H1262" i="1"/>
  <c r="H1261" i="1"/>
  <c r="H1260" i="1"/>
  <c r="H1259" i="1"/>
  <c r="H1258" i="1"/>
  <c r="H1257" i="1"/>
  <c r="H1256" i="1"/>
  <c r="H1255" i="1"/>
  <c r="H1254" i="1"/>
  <c r="H1253" i="1"/>
  <c r="H1252" i="1"/>
  <c r="H1251" i="1"/>
  <c r="H1250" i="1"/>
  <c r="H1249" i="1"/>
  <c r="H1248" i="1"/>
  <c r="H1247" i="1"/>
  <c r="H1246" i="1"/>
  <c r="H1245" i="1"/>
  <c r="H1244" i="1"/>
  <c r="H1243" i="1"/>
  <c r="H1242" i="1"/>
  <c r="H1241" i="1"/>
  <c r="H1240" i="1"/>
  <c r="H1239" i="1"/>
  <c r="H1238" i="1"/>
  <c r="H1237" i="1"/>
  <c r="H1236" i="1"/>
  <c r="H1235" i="1"/>
  <c r="H1234" i="1"/>
  <c r="H1233" i="1"/>
  <c r="H1232" i="1"/>
  <c r="H1231" i="1"/>
  <c r="H1230" i="1"/>
  <c r="H1229" i="1"/>
  <c r="H1228" i="1"/>
  <c r="H1227" i="1"/>
  <c r="H1226" i="1"/>
  <c r="H1225" i="1"/>
  <c r="H1224" i="1"/>
  <c r="H1223" i="1"/>
  <c r="H1222" i="1"/>
  <c r="H1221" i="1"/>
  <c r="H1220" i="1"/>
  <c r="H1219" i="1"/>
  <c r="H1218" i="1"/>
  <c r="H1217" i="1"/>
  <c r="H1216" i="1"/>
  <c r="H1215" i="1"/>
  <c r="H1214" i="1"/>
  <c r="H1213" i="1"/>
  <c r="H1212" i="1"/>
  <c r="H1211" i="1"/>
  <c r="H1210" i="1"/>
  <c r="H1209" i="1"/>
  <c r="H1208" i="1"/>
  <c r="H1207" i="1"/>
  <c r="H1206" i="1"/>
  <c r="H1205" i="1"/>
  <c r="H1204" i="1"/>
  <c r="H1203" i="1"/>
  <c r="H1202" i="1"/>
  <c r="H1201" i="1"/>
  <c r="H1200" i="1"/>
  <c r="H1199" i="1"/>
  <c r="H1198" i="1"/>
  <c r="H1197" i="1"/>
  <c r="H1196" i="1"/>
  <c r="H1195" i="1"/>
  <c r="H1194" i="1"/>
  <c r="H1193" i="1"/>
  <c r="H1192" i="1"/>
  <c r="H1191" i="1"/>
  <c r="H1190" i="1"/>
  <c r="H1189" i="1"/>
  <c r="H1188" i="1"/>
  <c r="H1187" i="1"/>
  <c r="H1186" i="1"/>
  <c r="H1185" i="1"/>
  <c r="H1184" i="1"/>
  <c r="H1183" i="1"/>
  <c r="H1182" i="1"/>
  <c r="H1181" i="1"/>
  <c r="H1180" i="1"/>
  <c r="H1179" i="1"/>
  <c r="H1178" i="1"/>
  <c r="H1177" i="1"/>
  <c r="H1176" i="1"/>
  <c r="H1175" i="1"/>
  <c r="H1174" i="1"/>
  <c r="H1173" i="1"/>
  <c r="H1172" i="1"/>
  <c r="H1171" i="1"/>
  <c r="H1170" i="1"/>
  <c r="H1169" i="1"/>
  <c r="H1168" i="1"/>
  <c r="H1167" i="1"/>
  <c r="H1166" i="1"/>
  <c r="H1165" i="1"/>
  <c r="H1164" i="1"/>
  <c r="H1163" i="1"/>
  <c r="H1162" i="1"/>
  <c r="H1161" i="1"/>
  <c r="H1160" i="1"/>
  <c r="H1159" i="1"/>
  <c r="H1158" i="1"/>
  <c r="H1157" i="1"/>
  <c r="H1156" i="1"/>
  <c r="H1155" i="1"/>
  <c r="H1154" i="1"/>
  <c r="H1153" i="1"/>
  <c r="H1152" i="1"/>
  <c r="H1151" i="1"/>
  <c r="H1150" i="1"/>
  <c r="H1149" i="1"/>
  <c r="H1148" i="1"/>
  <c r="H1147" i="1"/>
  <c r="H1146" i="1"/>
  <c r="H1145" i="1"/>
  <c r="H1144" i="1"/>
  <c r="H1143" i="1"/>
  <c r="H1142" i="1"/>
  <c r="H1141" i="1"/>
  <c r="H1140" i="1"/>
  <c r="H1139" i="1"/>
  <c r="H1138" i="1"/>
  <c r="H1137" i="1"/>
  <c r="H1136" i="1"/>
  <c r="H1135" i="1"/>
  <c r="H1134" i="1"/>
  <c r="H1133" i="1"/>
  <c r="H1132" i="1"/>
  <c r="H1131" i="1"/>
  <c r="H1130" i="1"/>
  <c r="H1129" i="1"/>
  <c r="H1128" i="1"/>
  <c r="H1127" i="1"/>
  <c r="H1126" i="1"/>
  <c r="H1125" i="1"/>
  <c r="H1124" i="1"/>
  <c r="H1123" i="1"/>
  <c r="H1122" i="1"/>
  <c r="H1121" i="1"/>
  <c r="H1120" i="1"/>
  <c r="H1119" i="1"/>
  <c r="H1118" i="1"/>
  <c r="H1117" i="1"/>
  <c r="H1116" i="1"/>
  <c r="H1115" i="1"/>
  <c r="H1114" i="1"/>
  <c r="H1113" i="1"/>
  <c r="H1112" i="1"/>
  <c r="H1111" i="1"/>
  <c r="H1110" i="1"/>
  <c r="H1109" i="1"/>
  <c r="H1108" i="1"/>
  <c r="H1107" i="1"/>
  <c r="H1106" i="1"/>
  <c r="H1105" i="1"/>
  <c r="H1104" i="1"/>
  <c r="H1103" i="1"/>
  <c r="H1102" i="1"/>
  <c r="H1101" i="1"/>
  <c r="H1100" i="1"/>
  <c r="H1099" i="1"/>
  <c r="H1098" i="1"/>
  <c r="H1097" i="1"/>
  <c r="H1096" i="1"/>
  <c r="H1095" i="1"/>
  <c r="H1094" i="1"/>
  <c r="H1093" i="1"/>
  <c r="H1092" i="1"/>
  <c r="H1091" i="1"/>
  <c r="H1090" i="1"/>
  <c r="H1089" i="1"/>
  <c r="H1088" i="1"/>
  <c r="H1087" i="1"/>
  <c r="H1086" i="1"/>
  <c r="H1085" i="1"/>
  <c r="H1084" i="1"/>
  <c r="H1083" i="1"/>
  <c r="H1082" i="1"/>
  <c r="H1081" i="1"/>
  <c r="H1080" i="1"/>
  <c r="H1079" i="1"/>
  <c r="H1078" i="1"/>
  <c r="H1077" i="1"/>
  <c r="H1076" i="1"/>
  <c r="H1075" i="1"/>
  <c r="H1074" i="1"/>
  <c r="H1073" i="1"/>
  <c r="H1072" i="1"/>
  <c r="H1071" i="1"/>
  <c r="H1070" i="1"/>
  <c r="H1069" i="1"/>
  <c r="H1068" i="1"/>
  <c r="H1067" i="1"/>
  <c r="H1066" i="1"/>
  <c r="H1065" i="1"/>
  <c r="H1064" i="1"/>
  <c r="H1063" i="1"/>
  <c r="H1062" i="1"/>
  <c r="H1061" i="1"/>
  <c r="H1060" i="1"/>
  <c r="H1059" i="1"/>
  <c r="H1058" i="1"/>
  <c r="H1057" i="1"/>
  <c r="H1056" i="1"/>
  <c r="H1055" i="1"/>
  <c r="H1054" i="1"/>
  <c r="H1053" i="1"/>
  <c r="H1052" i="1"/>
  <c r="H1051" i="1"/>
  <c r="H1050" i="1"/>
  <c r="H1049" i="1"/>
  <c r="H1048" i="1"/>
  <c r="H1047" i="1"/>
  <c r="H1046" i="1"/>
  <c r="H1045" i="1"/>
  <c r="H1044" i="1"/>
  <c r="H1043" i="1"/>
  <c r="H1042" i="1"/>
  <c r="H1041" i="1"/>
  <c r="H1040" i="1"/>
  <c r="H1039" i="1"/>
  <c r="H1038" i="1"/>
  <c r="H1037" i="1"/>
  <c r="H1036" i="1"/>
  <c r="H1035" i="1"/>
  <c r="H1034" i="1"/>
  <c r="H1033" i="1"/>
  <c r="H1032" i="1"/>
  <c r="H1031" i="1"/>
  <c r="H1030" i="1"/>
  <c r="H1029" i="1"/>
  <c r="H1028" i="1"/>
  <c r="H1027" i="1"/>
  <c r="H1026" i="1"/>
  <c r="H1025" i="1"/>
  <c r="H1024" i="1"/>
  <c r="H1023" i="1"/>
  <c r="H1022" i="1"/>
  <c r="H1021" i="1"/>
  <c r="H1020" i="1"/>
  <c r="H1019" i="1"/>
  <c r="H1018" i="1"/>
  <c r="H1017" i="1"/>
  <c r="H1016" i="1"/>
  <c r="H1015" i="1"/>
  <c r="H1014" i="1"/>
  <c r="H1013" i="1"/>
  <c r="H1012" i="1"/>
  <c r="H1011" i="1"/>
  <c r="H1010" i="1"/>
  <c r="H1009" i="1"/>
  <c r="H1008" i="1"/>
  <c r="H1007" i="1"/>
  <c r="H1006" i="1"/>
  <c r="H1005" i="1"/>
  <c r="H1004" i="1"/>
  <c r="H1003" i="1"/>
  <c r="H1002" i="1"/>
  <c r="H1001" i="1"/>
  <c r="H1000" i="1"/>
  <c r="H999" i="1"/>
  <c r="H998" i="1"/>
  <c r="H997" i="1"/>
  <c r="H996" i="1"/>
  <c r="H995" i="1"/>
  <c r="H994" i="1"/>
  <c r="H993" i="1"/>
  <c r="H992" i="1"/>
  <c r="H991" i="1"/>
  <c r="H990" i="1"/>
  <c r="H989" i="1"/>
  <c r="H988" i="1"/>
  <c r="H987" i="1"/>
  <c r="H986" i="1"/>
  <c r="H985" i="1"/>
  <c r="H984" i="1"/>
  <c r="H983" i="1"/>
  <c r="H982" i="1"/>
  <c r="H981" i="1"/>
  <c r="H980" i="1"/>
  <c r="H979" i="1"/>
  <c r="H978" i="1"/>
  <c r="H977" i="1"/>
  <c r="H976" i="1"/>
  <c r="H975" i="1"/>
  <c r="H974" i="1"/>
  <c r="H973" i="1"/>
  <c r="H972" i="1"/>
  <c r="H971" i="1"/>
  <c r="H970" i="1"/>
  <c r="H969" i="1"/>
  <c r="H968" i="1"/>
  <c r="H967" i="1"/>
  <c r="H966" i="1"/>
  <c r="H965" i="1"/>
  <c r="H964" i="1"/>
  <c r="H963" i="1"/>
  <c r="H962" i="1"/>
  <c r="H961" i="1"/>
  <c r="H960" i="1"/>
  <c r="H959" i="1"/>
  <c r="H958" i="1"/>
  <c r="H957" i="1"/>
  <c r="H956" i="1"/>
  <c r="H955" i="1"/>
  <c r="H954" i="1"/>
  <c r="H953" i="1"/>
  <c r="H952" i="1"/>
  <c r="H951" i="1"/>
  <c r="H950" i="1"/>
  <c r="H949" i="1"/>
  <c r="H948" i="1"/>
  <c r="H947" i="1"/>
  <c r="H946" i="1"/>
  <c r="H945" i="1"/>
  <c r="H944" i="1"/>
  <c r="H943" i="1"/>
  <c r="H942" i="1"/>
  <c r="H941" i="1"/>
  <c r="H940" i="1"/>
  <c r="H939" i="1"/>
  <c r="H938" i="1"/>
  <c r="H937" i="1"/>
  <c r="H936" i="1"/>
  <c r="H935" i="1"/>
  <c r="H934" i="1"/>
  <c r="H933" i="1"/>
  <c r="H932" i="1"/>
  <c r="H931" i="1"/>
  <c r="H930" i="1"/>
  <c r="H929" i="1"/>
  <c r="H928" i="1"/>
  <c r="H927" i="1"/>
  <c r="H926" i="1"/>
  <c r="H925" i="1"/>
  <c r="H924" i="1"/>
  <c r="H923" i="1"/>
  <c r="H922" i="1"/>
  <c r="H921" i="1"/>
  <c r="H920" i="1"/>
  <c r="H919" i="1"/>
  <c r="H918" i="1"/>
  <c r="H917" i="1"/>
  <c r="H916" i="1"/>
  <c r="H915" i="1"/>
  <c r="H914" i="1"/>
  <c r="H913" i="1"/>
  <c r="H912" i="1"/>
  <c r="H911" i="1"/>
  <c r="H910" i="1"/>
  <c r="H909" i="1"/>
  <c r="H908" i="1"/>
  <c r="H907" i="1"/>
  <c r="H906" i="1"/>
  <c r="H905" i="1"/>
  <c r="H904" i="1"/>
  <c r="H903" i="1"/>
  <c r="H902" i="1"/>
  <c r="H901" i="1"/>
  <c r="H900" i="1"/>
  <c r="H899" i="1"/>
  <c r="H898" i="1"/>
  <c r="H897" i="1"/>
  <c r="H896" i="1"/>
  <c r="H895" i="1"/>
  <c r="H894" i="1"/>
  <c r="H893" i="1"/>
  <c r="H892" i="1"/>
  <c r="H891" i="1"/>
  <c r="H890" i="1"/>
  <c r="H889" i="1"/>
  <c r="H888" i="1"/>
  <c r="H887" i="1"/>
  <c r="H886" i="1"/>
  <c r="H885" i="1"/>
  <c r="H884" i="1"/>
  <c r="H883" i="1"/>
  <c r="H882" i="1"/>
  <c r="H881" i="1"/>
  <c r="H880" i="1"/>
  <c r="H879" i="1"/>
  <c r="H878" i="1"/>
  <c r="H877" i="1"/>
  <c r="H876" i="1"/>
  <c r="H875" i="1"/>
  <c r="H874" i="1"/>
  <c r="H873" i="1"/>
  <c r="H872" i="1"/>
  <c r="H871" i="1"/>
  <c r="H870" i="1"/>
  <c r="H869" i="1"/>
  <c r="H868" i="1"/>
  <c r="H867" i="1"/>
  <c r="H866" i="1"/>
  <c r="H865" i="1"/>
  <c r="H864" i="1"/>
  <c r="H863" i="1"/>
  <c r="H862" i="1"/>
  <c r="H861" i="1"/>
  <c r="H860" i="1"/>
  <c r="H859" i="1"/>
  <c r="H858" i="1"/>
  <c r="H857" i="1"/>
  <c r="H856" i="1"/>
  <c r="H855" i="1"/>
  <c r="H854" i="1"/>
  <c r="H853" i="1"/>
  <c r="H852" i="1"/>
  <c r="H851" i="1"/>
  <c r="H850" i="1"/>
  <c r="H849" i="1"/>
  <c r="H848" i="1"/>
  <c r="H847" i="1"/>
  <c r="H846" i="1"/>
  <c r="H845" i="1"/>
  <c r="H844" i="1"/>
  <c r="H843" i="1"/>
  <c r="H842" i="1"/>
  <c r="H841" i="1"/>
  <c r="H840" i="1"/>
  <c r="H839" i="1"/>
  <c r="H838" i="1"/>
  <c r="H837" i="1"/>
  <c r="H836" i="1"/>
  <c r="H835" i="1"/>
  <c r="H834" i="1"/>
  <c r="H833" i="1"/>
  <c r="H832" i="1"/>
  <c r="H831" i="1"/>
  <c r="H830" i="1"/>
  <c r="H829" i="1"/>
  <c r="H828" i="1"/>
  <c r="H827" i="1"/>
  <c r="H826" i="1"/>
  <c r="H825" i="1"/>
  <c r="H824" i="1"/>
  <c r="H823" i="1"/>
  <c r="H822" i="1"/>
  <c r="H821" i="1"/>
  <c r="H820" i="1"/>
  <c r="H819" i="1"/>
  <c r="H818" i="1"/>
  <c r="H817" i="1"/>
  <c r="H816" i="1"/>
  <c r="H815" i="1"/>
  <c r="H814" i="1"/>
  <c r="H813" i="1"/>
  <c r="H812" i="1"/>
  <c r="H811" i="1"/>
  <c r="H810" i="1"/>
  <c r="H809" i="1"/>
  <c r="H808" i="1"/>
  <c r="H807" i="1"/>
  <c r="H806" i="1"/>
  <c r="H805" i="1"/>
  <c r="H804" i="1"/>
  <c r="H803" i="1"/>
  <c r="H802" i="1"/>
  <c r="H801" i="1"/>
  <c r="H800" i="1"/>
  <c r="H799" i="1"/>
  <c r="H798" i="1"/>
  <c r="H797" i="1"/>
  <c r="H796" i="1"/>
  <c r="H795" i="1"/>
  <c r="H794" i="1"/>
  <c r="H793" i="1"/>
  <c r="H792" i="1"/>
  <c r="H791" i="1"/>
  <c r="H790" i="1"/>
  <c r="H789" i="1"/>
  <c r="H788" i="1"/>
  <c r="H787" i="1"/>
  <c r="H786" i="1"/>
  <c r="H785" i="1"/>
  <c r="H784" i="1"/>
  <c r="H783" i="1"/>
  <c r="H782" i="1"/>
  <c r="H781" i="1"/>
  <c r="H780" i="1"/>
  <c r="H779" i="1"/>
  <c r="H778" i="1"/>
  <c r="H777"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H713" i="1"/>
  <c r="H712" i="1"/>
  <c r="H711" i="1"/>
  <c r="H710" i="1"/>
  <c r="H709" i="1"/>
  <c r="H708" i="1"/>
  <c r="H707" i="1"/>
  <c r="H706" i="1"/>
  <c r="H705" i="1"/>
  <c r="H704" i="1"/>
  <c r="H703" i="1"/>
  <c r="H702" i="1"/>
  <c r="H701" i="1"/>
  <c r="H700" i="1"/>
  <c r="H699" i="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670"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3" i="1"/>
  <c r="H622" i="1"/>
  <c r="H621" i="1"/>
  <c r="H620" i="1"/>
  <c r="H619" i="1"/>
  <c r="H618" i="1"/>
  <c r="H617" i="1"/>
  <c r="H616" i="1"/>
  <c r="H615" i="1"/>
  <c r="H614" i="1"/>
  <c r="H613" i="1"/>
  <c r="H612" i="1"/>
  <c r="H611" i="1"/>
  <c r="H610" i="1"/>
  <c r="H609" i="1"/>
  <c r="H608" i="1"/>
  <c r="H607" i="1"/>
  <c r="H606"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K1732" i="1" l="1"/>
  <c r="J1732" i="1"/>
  <c r="C1706" i="6" l="1"/>
  <c r="C1705" i="6"/>
  <c r="C1704" i="6"/>
  <c r="C1703" i="6"/>
  <c r="C1702" i="6"/>
  <c r="C1701" i="6"/>
  <c r="C1700" i="6"/>
  <c r="C1699" i="6"/>
  <c r="C1698" i="6"/>
  <c r="C1697" i="6"/>
  <c r="C1696" i="6"/>
  <c r="C1695" i="6"/>
  <c r="C1694" i="6"/>
  <c r="C1693" i="6"/>
  <c r="C1692" i="6"/>
  <c r="C1691" i="6"/>
  <c r="C1690" i="6"/>
  <c r="C1689" i="6"/>
  <c r="C1688" i="6"/>
  <c r="C1687" i="6"/>
  <c r="C1686" i="6"/>
  <c r="C1685" i="6"/>
  <c r="C1684" i="6"/>
  <c r="C1683" i="6"/>
  <c r="C1682" i="6"/>
  <c r="C1681" i="6"/>
  <c r="C1680" i="6"/>
  <c r="C1679" i="6"/>
  <c r="C1678" i="6"/>
  <c r="C1677" i="6"/>
  <c r="C1676" i="6"/>
  <c r="C1675" i="6"/>
  <c r="C1674" i="6"/>
  <c r="C1673" i="6"/>
  <c r="C1672" i="6"/>
  <c r="C1671" i="6"/>
  <c r="C1670" i="6"/>
  <c r="C1669" i="6"/>
  <c r="C1668" i="6"/>
  <c r="C1667" i="6"/>
  <c r="C1666" i="6"/>
  <c r="C1665" i="6"/>
  <c r="C1664" i="6"/>
  <c r="C1663" i="6"/>
  <c r="C1662" i="6"/>
  <c r="C1661" i="6"/>
  <c r="C1660" i="6"/>
  <c r="C1659" i="6"/>
  <c r="C1658" i="6"/>
  <c r="C1657" i="6"/>
  <c r="C1656" i="6"/>
  <c r="C1655" i="6"/>
  <c r="C1654" i="6"/>
  <c r="C1653" i="6"/>
  <c r="C1652" i="6"/>
  <c r="C1651" i="6"/>
  <c r="C1650" i="6"/>
  <c r="C1649" i="6"/>
  <c r="C1648" i="6"/>
  <c r="C1647" i="6"/>
  <c r="C1646" i="6"/>
  <c r="C1645" i="6"/>
  <c r="C1644" i="6"/>
  <c r="C1643" i="6"/>
  <c r="C1642" i="6"/>
  <c r="C1641" i="6"/>
  <c r="C1640" i="6"/>
  <c r="C1639" i="6"/>
  <c r="C1638" i="6"/>
  <c r="C1637" i="6"/>
  <c r="C1636" i="6"/>
  <c r="C1635" i="6"/>
  <c r="C1634" i="6"/>
  <c r="C1633" i="6"/>
  <c r="C1632" i="6"/>
  <c r="C1631" i="6"/>
  <c r="C1630" i="6"/>
  <c r="C1629" i="6"/>
  <c r="C1628" i="6"/>
  <c r="C1627" i="6"/>
  <c r="C1626" i="6"/>
  <c r="C1625" i="6"/>
  <c r="C1624" i="6"/>
  <c r="C1623" i="6"/>
  <c r="C1622" i="6"/>
  <c r="C1621" i="6"/>
  <c r="C1620" i="6"/>
  <c r="C1619" i="6"/>
  <c r="C1618" i="6"/>
  <c r="C1617" i="6"/>
  <c r="C1616" i="6"/>
  <c r="C1615" i="6"/>
  <c r="C1614" i="6"/>
  <c r="C1613" i="6"/>
  <c r="C1612" i="6"/>
  <c r="C1611" i="6"/>
  <c r="C1610" i="6"/>
  <c r="C1609" i="6"/>
  <c r="C1608" i="6"/>
  <c r="C1607" i="6"/>
  <c r="C1606" i="6"/>
  <c r="C1605" i="6"/>
  <c r="C1604" i="6"/>
  <c r="C1603" i="6"/>
  <c r="C1602" i="6"/>
  <c r="C1601" i="6"/>
  <c r="C1600" i="6"/>
  <c r="C1599" i="6"/>
  <c r="C1598" i="6"/>
  <c r="C1597" i="6"/>
  <c r="C1596" i="6"/>
  <c r="C1595" i="6"/>
  <c r="C1594" i="6"/>
  <c r="C1593" i="6"/>
  <c r="C1592" i="6"/>
  <c r="C1591" i="6"/>
  <c r="C1590" i="6"/>
  <c r="C1589" i="6"/>
  <c r="C1588" i="6"/>
  <c r="C1587" i="6"/>
  <c r="C1586" i="6"/>
  <c r="C1585" i="6"/>
  <c r="C1584" i="6"/>
  <c r="C1583" i="6"/>
  <c r="C1582" i="6"/>
  <c r="C1581" i="6"/>
  <c r="C1580" i="6"/>
  <c r="C1579" i="6"/>
  <c r="C1578" i="6"/>
  <c r="C1577" i="6"/>
  <c r="C1576" i="6"/>
  <c r="C1575" i="6"/>
  <c r="C1574" i="6"/>
  <c r="C1573" i="6"/>
  <c r="C1572" i="6"/>
  <c r="C1571" i="6"/>
  <c r="C1570" i="6"/>
  <c r="C1569" i="6"/>
  <c r="C1568" i="6"/>
  <c r="C1567" i="6"/>
  <c r="C1566" i="6"/>
  <c r="C1565" i="6"/>
  <c r="C1564" i="6"/>
  <c r="C1563" i="6"/>
  <c r="C1562" i="6"/>
  <c r="C1561" i="6"/>
  <c r="C1560" i="6"/>
  <c r="C1559" i="6"/>
  <c r="C1558" i="6"/>
  <c r="C1557" i="6"/>
  <c r="C1556" i="6"/>
  <c r="C1555" i="6"/>
  <c r="C1554" i="6"/>
  <c r="C1553" i="6"/>
  <c r="C1552" i="6"/>
  <c r="C1551" i="6"/>
  <c r="C1550" i="6"/>
  <c r="C1549" i="6"/>
  <c r="C1548" i="6"/>
  <c r="C1547" i="6"/>
  <c r="C1546" i="6"/>
  <c r="C1545" i="6"/>
  <c r="C1544" i="6"/>
  <c r="C1543" i="6"/>
  <c r="C1542" i="6"/>
  <c r="C1541" i="6"/>
  <c r="C1540" i="6"/>
  <c r="C1539" i="6"/>
  <c r="C1538" i="6"/>
  <c r="C1537" i="6"/>
  <c r="C1536" i="6"/>
  <c r="C1535" i="6"/>
  <c r="C1534" i="6"/>
  <c r="C1533" i="6"/>
  <c r="C1532" i="6"/>
  <c r="C1531" i="6"/>
  <c r="C1530" i="6"/>
  <c r="C1529" i="6"/>
  <c r="C1528" i="6"/>
  <c r="C1527" i="6"/>
  <c r="C1526" i="6"/>
  <c r="C1525" i="6"/>
  <c r="C1524" i="6"/>
  <c r="C1523" i="6"/>
  <c r="C1522" i="6"/>
  <c r="C1521" i="6"/>
  <c r="C1520" i="6"/>
  <c r="C1519" i="6"/>
  <c r="C1518" i="6"/>
  <c r="C1517" i="6"/>
  <c r="C1516" i="6"/>
  <c r="C1515" i="6"/>
  <c r="C1514" i="6"/>
  <c r="C1513" i="6"/>
  <c r="C1512" i="6"/>
  <c r="C1511" i="6"/>
  <c r="C1510" i="6"/>
  <c r="C1509" i="6"/>
  <c r="C1508" i="6"/>
  <c r="C1507" i="6"/>
  <c r="C1506" i="6"/>
  <c r="C1505" i="6"/>
  <c r="C1504" i="6"/>
  <c r="C1503" i="6"/>
  <c r="C1502" i="6"/>
  <c r="C1501" i="6"/>
  <c r="C1500" i="6"/>
  <c r="C1499" i="6"/>
  <c r="C1498" i="6"/>
  <c r="C1497" i="6"/>
  <c r="C1496" i="6"/>
  <c r="C1495" i="6"/>
  <c r="C1494" i="6"/>
  <c r="C1493" i="6"/>
  <c r="C1492" i="6"/>
  <c r="C1491" i="6"/>
  <c r="C1490" i="6"/>
  <c r="C1489" i="6"/>
  <c r="C1488" i="6"/>
  <c r="C1487" i="6"/>
  <c r="C1486" i="6"/>
  <c r="C1485" i="6"/>
  <c r="C1484" i="6"/>
  <c r="C1483" i="6"/>
  <c r="C1482" i="6"/>
  <c r="C1481" i="6"/>
  <c r="C1480" i="6"/>
  <c r="C1479" i="6"/>
  <c r="C1478" i="6"/>
  <c r="C1477" i="6"/>
  <c r="C1476" i="6"/>
  <c r="C1475" i="6"/>
  <c r="C1474" i="6"/>
  <c r="C1473" i="6"/>
  <c r="C1472" i="6"/>
  <c r="C1471" i="6"/>
  <c r="C1470" i="6"/>
  <c r="C1469" i="6"/>
  <c r="C1468" i="6"/>
  <c r="C1467" i="6"/>
  <c r="C1466" i="6"/>
  <c r="C1465" i="6"/>
  <c r="C1464" i="6"/>
  <c r="C1463" i="6"/>
  <c r="C1462" i="6"/>
  <c r="C1461" i="6"/>
  <c r="C1460" i="6"/>
  <c r="C1459" i="6"/>
  <c r="C1458" i="6"/>
  <c r="C1457" i="6"/>
  <c r="C1456" i="6"/>
  <c r="C1455" i="6"/>
  <c r="C1454" i="6"/>
  <c r="C1453" i="6"/>
  <c r="C1452" i="6"/>
  <c r="C1451" i="6"/>
  <c r="C1450" i="6"/>
  <c r="C1449" i="6"/>
  <c r="C1448" i="6"/>
  <c r="C1447" i="6"/>
  <c r="C1446" i="6"/>
  <c r="C1445" i="6"/>
  <c r="C1444" i="6"/>
  <c r="C1443" i="6"/>
  <c r="C1442" i="6"/>
  <c r="C1441" i="6"/>
  <c r="C1440" i="6"/>
  <c r="C1439" i="6"/>
  <c r="C1438" i="6"/>
  <c r="C1437" i="6"/>
  <c r="C1436" i="6"/>
  <c r="C1435" i="6"/>
  <c r="C1434" i="6"/>
  <c r="C1433" i="6"/>
  <c r="C1432" i="6"/>
  <c r="C1431" i="6"/>
  <c r="C1430" i="6"/>
  <c r="C1429" i="6"/>
  <c r="C1428" i="6"/>
  <c r="C1427" i="6"/>
  <c r="C1426" i="6"/>
  <c r="C1425" i="6"/>
  <c r="C1424" i="6"/>
  <c r="C1423" i="6"/>
  <c r="C1422" i="6"/>
  <c r="C1421" i="6"/>
  <c r="C1420" i="6"/>
  <c r="C1419" i="6"/>
  <c r="C1418" i="6"/>
  <c r="C1417" i="6"/>
  <c r="C1416" i="6"/>
  <c r="C1415" i="6"/>
  <c r="C1414" i="6"/>
  <c r="C1413" i="6"/>
  <c r="C1412" i="6"/>
  <c r="C1411" i="6"/>
  <c r="C1410" i="6"/>
  <c r="C1409" i="6"/>
  <c r="C1408" i="6"/>
  <c r="C1407" i="6"/>
  <c r="C1406" i="6"/>
  <c r="C1405" i="6"/>
  <c r="C1404" i="6"/>
  <c r="C1403" i="6"/>
  <c r="C1402" i="6"/>
  <c r="C1401" i="6"/>
  <c r="C1400" i="6"/>
  <c r="C1399" i="6"/>
  <c r="C1398" i="6"/>
  <c r="C1397" i="6"/>
  <c r="C1396" i="6"/>
  <c r="C1395" i="6"/>
  <c r="C1394" i="6"/>
  <c r="C1393" i="6"/>
  <c r="C1392" i="6"/>
  <c r="C1391" i="6"/>
  <c r="C1390" i="6"/>
  <c r="C1389" i="6"/>
  <c r="C1388" i="6"/>
  <c r="C1387" i="6"/>
  <c r="C1386" i="6"/>
  <c r="C1385" i="6"/>
  <c r="C1384" i="6"/>
  <c r="C1383" i="6"/>
  <c r="C1382" i="6"/>
  <c r="C1381" i="6"/>
  <c r="C1380" i="6"/>
  <c r="C1379" i="6"/>
  <c r="C1378" i="6"/>
  <c r="C1377" i="6"/>
  <c r="C1376" i="6"/>
  <c r="C1375" i="6"/>
  <c r="C1374" i="6"/>
  <c r="C1373" i="6"/>
  <c r="C1372" i="6"/>
  <c r="C1371" i="6"/>
  <c r="C1370" i="6"/>
  <c r="C1369" i="6"/>
  <c r="C1368" i="6"/>
  <c r="C1367" i="6"/>
  <c r="C1366" i="6"/>
  <c r="C1365" i="6"/>
  <c r="C1364" i="6"/>
  <c r="C1363" i="6"/>
  <c r="C1362" i="6"/>
  <c r="C1361" i="6"/>
  <c r="C1360" i="6"/>
  <c r="C1359" i="6"/>
  <c r="C1358" i="6"/>
  <c r="C1357" i="6"/>
  <c r="C1356" i="6"/>
  <c r="C1355" i="6"/>
  <c r="C1354" i="6"/>
  <c r="C1353" i="6"/>
  <c r="C1352" i="6"/>
  <c r="C1351" i="6"/>
  <c r="C1350" i="6"/>
  <c r="C1349" i="6"/>
  <c r="C1348" i="6"/>
  <c r="C1347" i="6"/>
  <c r="C1346" i="6"/>
  <c r="C1345" i="6"/>
  <c r="C1344" i="6"/>
  <c r="C1343" i="6"/>
  <c r="C1342" i="6"/>
  <c r="C1341" i="6"/>
  <c r="C1340" i="6"/>
  <c r="C1339" i="6"/>
  <c r="C1338" i="6"/>
  <c r="C1337" i="6"/>
  <c r="C1336" i="6"/>
  <c r="C1335" i="6"/>
  <c r="C1334" i="6"/>
  <c r="C1333" i="6"/>
  <c r="C1332" i="6"/>
  <c r="C1331" i="6"/>
  <c r="C1330" i="6"/>
  <c r="C1329" i="6"/>
  <c r="C1328" i="6"/>
  <c r="C1327" i="6"/>
  <c r="C1326" i="6"/>
  <c r="C1325" i="6"/>
  <c r="C1324" i="6"/>
  <c r="C1323" i="6"/>
  <c r="C1322" i="6"/>
  <c r="C1321" i="6"/>
  <c r="C1320" i="6"/>
  <c r="C1319" i="6"/>
  <c r="C1318" i="6"/>
  <c r="C1317" i="6"/>
  <c r="C1316" i="6"/>
  <c r="C1315" i="6"/>
  <c r="C1314" i="6"/>
  <c r="C1313" i="6"/>
  <c r="C1312" i="6"/>
  <c r="C1311" i="6"/>
  <c r="C1310" i="6"/>
  <c r="C1309" i="6"/>
  <c r="C1308" i="6"/>
  <c r="C1307" i="6"/>
  <c r="C1306" i="6"/>
  <c r="C1305" i="6"/>
  <c r="C1304" i="6"/>
  <c r="C1303" i="6"/>
  <c r="C1302" i="6"/>
  <c r="C1301" i="6"/>
  <c r="C1300" i="6"/>
  <c r="C1299" i="6"/>
  <c r="C1298" i="6"/>
  <c r="C1297" i="6"/>
  <c r="C1296" i="6"/>
  <c r="C1295" i="6"/>
  <c r="C1294" i="6"/>
  <c r="C1293" i="6"/>
  <c r="C1292" i="6"/>
  <c r="C1291" i="6"/>
  <c r="C1290" i="6"/>
  <c r="C1289" i="6"/>
  <c r="C1288" i="6"/>
  <c r="C1287" i="6"/>
  <c r="C1286" i="6"/>
  <c r="C1285" i="6"/>
  <c r="C1284" i="6"/>
  <c r="C1283" i="6"/>
  <c r="C1282" i="6"/>
  <c r="C1281" i="6"/>
  <c r="C1280" i="6"/>
  <c r="C1279" i="6"/>
  <c r="C1278" i="6"/>
  <c r="C1277" i="6"/>
  <c r="C1276" i="6"/>
  <c r="C1275" i="6"/>
  <c r="C1274" i="6"/>
  <c r="C1273" i="6"/>
  <c r="C1272" i="6"/>
  <c r="C1271" i="6"/>
  <c r="C1270" i="6"/>
  <c r="C1269" i="6"/>
  <c r="C1268" i="6"/>
  <c r="C1267" i="6"/>
  <c r="C1266" i="6"/>
  <c r="C1265" i="6"/>
  <c r="C1264" i="6"/>
  <c r="C1263" i="6"/>
  <c r="C1262" i="6"/>
  <c r="C1261" i="6"/>
  <c r="C1260" i="6"/>
  <c r="C1259" i="6"/>
  <c r="C1258" i="6"/>
  <c r="C1257" i="6"/>
  <c r="C1256" i="6"/>
  <c r="C1255" i="6"/>
  <c r="C1254" i="6"/>
  <c r="C1253" i="6"/>
  <c r="C1252" i="6"/>
  <c r="C1251" i="6"/>
  <c r="C1250" i="6"/>
  <c r="C1249" i="6"/>
  <c r="C1248" i="6"/>
  <c r="C1247" i="6"/>
  <c r="C1246" i="6"/>
  <c r="C1245" i="6"/>
  <c r="C1244" i="6"/>
  <c r="C1243" i="6"/>
  <c r="C1242" i="6"/>
  <c r="C1241" i="6"/>
  <c r="C1240" i="6"/>
  <c r="C1239" i="6"/>
  <c r="C1238" i="6"/>
  <c r="C1237" i="6"/>
  <c r="C1236" i="6"/>
  <c r="C1235" i="6"/>
  <c r="C1234" i="6"/>
  <c r="C1233" i="6"/>
  <c r="C1232" i="6"/>
  <c r="C1231" i="6"/>
  <c r="C1230" i="6"/>
  <c r="C1229" i="6"/>
  <c r="C1228" i="6"/>
  <c r="C1227" i="6"/>
  <c r="C1226" i="6"/>
  <c r="C1225" i="6"/>
  <c r="C1224" i="6"/>
  <c r="C1223" i="6"/>
  <c r="C1222" i="6"/>
  <c r="C1221" i="6"/>
  <c r="C1220" i="6"/>
  <c r="C1219" i="6"/>
  <c r="C1218" i="6"/>
  <c r="C1217" i="6"/>
  <c r="C1216" i="6"/>
  <c r="C1215" i="6"/>
  <c r="C1214" i="6"/>
  <c r="C1213" i="6"/>
  <c r="C1212" i="6"/>
  <c r="C1211" i="6"/>
  <c r="C1210" i="6"/>
  <c r="C1209" i="6"/>
  <c r="C1208" i="6"/>
  <c r="C1207" i="6"/>
  <c r="C1206" i="6"/>
  <c r="C1205" i="6"/>
  <c r="C1204" i="6"/>
  <c r="C1203" i="6"/>
  <c r="C1202" i="6"/>
  <c r="C1201" i="6"/>
  <c r="C1200" i="6"/>
  <c r="C1199" i="6"/>
  <c r="C1198" i="6"/>
  <c r="C1197" i="6"/>
  <c r="C1196" i="6"/>
  <c r="C1195" i="6"/>
  <c r="C1194" i="6"/>
  <c r="C1193" i="6"/>
  <c r="C1192" i="6"/>
  <c r="C1191" i="6"/>
  <c r="C1190" i="6"/>
  <c r="C1189" i="6"/>
  <c r="C1188" i="6"/>
  <c r="C1187" i="6"/>
  <c r="C1186" i="6"/>
  <c r="C1185" i="6"/>
  <c r="C1184" i="6"/>
  <c r="C1183" i="6"/>
  <c r="C1182" i="6"/>
  <c r="C1181" i="6"/>
  <c r="C1180" i="6"/>
  <c r="C1179" i="6"/>
  <c r="C1178" i="6"/>
  <c r="C1177" i="6"/>
  <c r="C1176" i="6"/>
  <c r="C1175" i="6"/>
  <c r="C1174" i="6"/>
  <c r="C1173" i="6"/>
  <c r="C1172" i="6"/>
  <c r="C1171" i="6"/>
  <c r="C1170" i="6"/>
  <c r="C1169" i="6"/>
  <c r="C1168" i="6"/>
  <c r="C1167" i="6"/>
  <c r="C1166" i="6"/>
  <c r="C1165" i="6"/>
  <c r="C1164" i="6"/>
  <c r="C1163" i="6"/>
  <c r="C1162" i="6"/>
  <c r="C1161" i="6"/>
  <c r="C1160" i="6"/>
  <c r="C1159" i="6"/>
  <c r="C1158" i="6"/>
  <c r="C1157" i="6"/>
  <c r="C1156" i="6"/>
  <c r="C1155" i="6"/>
  <c r="C1154" i="6"/>
  <c r="C1153" i="6"/>
  <c r="C1152" i="6"/>
  <c r="C1151" i="6"/>
  <c r="C1150" i="6"/>
  <c r="C1149" i="6"/>
  <c r="C1148" i="6"/>
  <c r="C1147" i="6"/>
  <c r="C1146" i="6"/>
  <c r="C1145" i="6"/>
  <c r="C1144" i="6"/>
  <c r="C1143" i="6"/>
  <c r="C1142" i="6"/>
  <c r="C1141" i="6"/>
  <c r="C1140" i="6"/>
  <c r="C1139" i="6"/>
  <c r="C1138" i="6"/>
  <c r="C1137" i="6"/>
  <c r="C1136" i="6"/>
  <c r="C1135" i="6"/>
  <c r="C1134" i="6"/>
  <c r="C1133" i="6"/>
  <c r="C1132" i="6"/>
  <c r="C1131" i="6"/>
  <c r="C1130" i="6"/>
  <c r="C1129" i="6"/>
  <c r="C1128" i="6"/>
  <c r="C1127" i="6"/>
  <c r="C1126" i="6"/>
  <c r="C1125" i="6"/>
  <c r="C1124" i="6"/>
  <c r="C1123" i="6"/>
  <c r="C1122" i="6"/>
  <c r="C1121" i="6"/>
  <c r="C1120" i="6"/>
  <c r="C1119" i="6"/>
  <c r="C1118" i="6"/>
  <c r="C1117" i="6"/>
  <c r="C1116" i="6"/>
  <c r="C1115" i="6"/>
  <c r="C1114" i="6"/>
  <c r="C1113" i="6"/>
  <c r="C1112" i="6"/>
  <c r="C1111" i="6"/>
  <c r="C1110" i="6"/>
  <c r="C1109" i="6"/>
  <c r="C1108" i="6"/>
  <c r="C1107" i="6"/>
  <c r="C1106" i="6"/>
  <c r="C1105" i="6"/>
  <c r="C1104" i="6"/>
  <c r="C1103" i="6"/>
  <c r="C1102" i="6"/>
  <c r="C1101" i="6"/>
  <c r="C1100" i="6"/>
  <c r="C1099" i="6"/>
  <c r="C1098" i="6"/>
  <c r="C1097" i="6"/>
  <c r="C1096" i="6"/>
  <c r="C1095" i="6"/>
  <c r="C1094" i="6"/>
  <c r="C1093" i="6"/>
  <c r="C1092" i="6"/>
  <c r="C1091" i="6"/>
  <c r="C1090" i="6"/>
  <c r="C1089" i="6"/>
  <c r="C1088" i="6"/>
  <c r="C1087" i="6"/>
  <c r="C1086" i="6"/>
  <c r="C1085" i="6"/>
  <c r="C1084" i="6"/>
  <c r="C1083" i="6"/>
  <c r="C1082" i="6"/>
  <c r="C1081" i="6"/>
  <c r="C1080" i="6"/>
  <c r="C1079" i="6"/>
  <c r="C1078" i="6"/>
  <c r="C1077" i="6"/>
  <c r="C1076" i="6"/>
  <c r="C1075" i="6"/>
  <c r="C1074" i="6"/>
  <c r="C1073" i="6"/>
  <c r="C1072" i="6"/>
  <c r="C1071" i="6"/>
  <c r="C1070" i="6"/>
  <c r="C1069" i="6"/>
  <c r="C1068" i="6"/>
  <c r="C1067" i="6"/>
  <c r="C1066" i="6"/>
  <c r="C1065" i="6"/>
  <c r="C1064" i="6"/>
  <c r="C1063" i="6"/>
  <c r="C1062" i="6"/>
  <c r="C1061" i="6"/>
  <c r="C1060" i="6"/>
  <c r="C1059" i="6"/>
  <c r="C1058" i="6"/>
  <c r="C1057" i="6"/>
  <c r="C1056" i="6"/>
  <c r="C1055" i="6"/>
  <c r="C1054" i="6"/>
  <c r="C1053" i="6"/>
  <c r="C1052" i="6"/>
  <c r="C1051" i="6"/>
  <c r="C1050" i="6"/>
  <c r="C1049" i="6"/>
  <c r="C1048" i="6"/>
  <c r="C1047" i="6"/>
  <c r="C1046" i="6"/>
  <c r="C1045" i="6"/>
  <c r="C1044" i="6"/>
  <c r="C1043" i="6"/>
  <c r="C1042" i="6"/>
  <c r="C1041" i="6"/>
  <c r="C1040" i="6"/>
  <c r="C1039" i="6"/>
  <c r="C1038" i="6"/>
  <c r="C1037" i="6"/>
  <c r="C1036" i="6"/>
  <c r="C1035" i="6"/>
  <c r="C1034" i="6"/>
  <c r="C1033" i="6"/>
  <c r="C1032" i="6"/>
  <c r="C1031" i="6"/>
  <c r="C1030" i="6"/>
  <c r="C1029" i="6"/>
  <c r="C1028" i="6"/>
  <c r="C1027" i="6"/>
  <c r="C1026" i="6"/>
  <c r="C1025" i="6"/>
  <c r="C1024" i="6"/>
  <c r="C1023" i="6"/>
  <c r="C1022" i="6"/>
  <c r="C1021" i="6"/>
  <c r="C1020" i="6"/>
  <c r="C1019" i="6"/>
  <c r="C1018" i="6"/>
  <c r="C1017" i="6"/>
  <c r="C1016" i="6"/>
  <c r="C1015" i="6"/>
  <c r="C1014" i="6"/>
  <c r="C1013" i="6"/>
  <c r="C1012" i="6"/>
  <c r="C1011" i="6"/>
  <c r="C1010" i="6"/>
  <c r="C1009" i="6"/>
  <c r="C1008" i="6"/>
  <c r="C1007" i="6"/>
  <c r="C1006" i="6"/>
  <c r="C1005" i="6"/>
  <c r="C1004" i="6"/>
  <c r="C1003" i="6"/>
  <c r="C1002" i="6"/>
  <c r="C1001" i="6"/>
  <c r="C1000" i="6"/>
  <c r="C999" i="6"/>
  <c r="C998" i="6"/>
  <c r="C997" i="6"/>
  <c r="C996" i="6"/>
  <c r="C995" i="6"/>
  <c r="C994" i="6"/>
  <c r="C993" i="6"/>
  <c r="C992" i="6"/>
  <c r="C991" i="6"/>
  <c r="C990" i="6"/>
  <c r="C989" i="6"/>
  <c r="C988" i="6"/>
  <c r="C987" i="6"/>
  <c r="C986" i="6"/>
  <c r="C985" i="6"/>
  <c r="C984" i="6"/>
  <c r="C983" i="6"/>
  <c r="C982" i="6"/>
  <c r="C981" i="6"/>
  <c r="C980" i="6"/>
  <c r="C979" i="6"/>
  <c r="C978" i="6"/>
  <c r="C977" i="6"/>
  <c r="C976" i="6"/>
  <c r="C975" i="6"/>
  <c r="C974" i="6"/>
  <c r="C973" i="6"/>
  <c r="C972" i="6"/>
  <c r="C971" i="6"/>
  <c r="C970" i="6"/>
  <c r="C969" i="6"/>
  <c r="C968" i="6"/>
  <c r="C967" i="6"/>
  <c r="C966" i="6"/>
  <c r="C965" i="6"/>
  <c r="C964" i="6"/>
  <c r="C963" i="6"/>
  <c r="C962" i="6"/>
  <c r="C961" i="6"/>
  <c r="C960" i="6"/>
  <c r="C959" i="6"/>
  <c r="C958" i="6"/>
  <c r="C957" i="6"/>
  <c r="C956" i="6"/>
  <c r="C955" i="6"/>
  <c r="C954" i="6"/>
  <c r="C953" i="6"/>
  <c r="C952" i="6"/>
  <c r="C951" i="6"/>
  <c r="C950" i="6"/>
  <c r="C949" i="6"/>
  <c r="C948" i="6"/>
  <c r="C947" i="6"/>
  <c r="C946" i="6"/>
  <c r="C945" i="6"/>
  <c r="C944" i="6"/>
  <c r="C943" i="6"/>
  <c r="C942" i="6"/>
  <c r="C941" i="6"/>
  <c r="C940" i="6"/>
  <c r="C939" i="6"/>
  <c r="C938" i="6"/>
  <c r="C937" i="6"/>
  <c r="C936" i="6"/>
  <c r="C935" i="6"/>
  <c r="C934" i="6"/>
  <c r="C933" i="6"/>
  <c r="C932" i="6"/>
  <c r="C931" i="6"/>
  <c r="C930" i="6"/>
  <c r="C929" i="6"/>
  <c r="C928" i="6"/>
  <c r="C927" i="6"/>
  <c r="C926" i="6"/>
  <c r="C925" i="6"/>
  <c r="C924" i="6"/>
  <c r="C923" i="6"/>
  <c r="C922" i="6"/>
  <c r="C921" i="6"/>
  <c r="C920" i="6"/>
  <c r="C919" i="6"/>
  <c r="C918" i="6"/>
  <c r="C917" i="6"/>
  <c r="C916" i="6"/>
  <c r="C915" i="6"/>
  <c r="C914" i="6"/>
  <c r="C913" i="6"/>
  <c r="C912" i="6"/>
  <c r="C911" i="6"/>
  <c r="C910" i="6"/>
  <c r="C909" i="6"/>
  <c r="C908" i="6"/>
  <c r="C907" i="6"/>
  <c r="C906" i="6"/>
  <c r="C905" i="6"/>
  <c r="C904" i="6"/>
  <c r="C903" i="6"/>
  <c r="C902" i="6"/>
  <c r="C901" i="6"/>
  <c r="C900" i="6"/>
  <c r="C899" i="6"/>
  <c r="C898" i="6"/>
  <c r="C897" i="6"/>
  <c r="C896" i="6"/>
  <c r="C895" i="6"/>
  <c r="C894" i="6"/>
  <c r="C893" i="6"/>
  <c r="C892" i="6"/>
  <c r="C891" i="6"/>
  <c r="C890" i="6"/>
  <c r="C889" i="6"/>
  <c r="C888" i="6"/>
  <c r="C887" i="6"/>
  <c r="C886" i="6"/>
  <c r="C885" i="6"/>
  <c r="C884" i="6"/>
  <c r="C883" i="6"/>
  <c r="C882" i="6"/>
  <c r="C881" i="6"/>
  <c r="C880" i="6"/>
  <c r="C879" i="6"/>
  <c r="C878" i="6"/>
  <c r="C877" i="6"/>
  <c r="C876" i="6"/>
  <c r="C875" i="6"/>
  <c r="C874" i="6"/>
  <c r="C873" i="6"/>
  <c r="C872" i="6"/>
  <c r="C871" i="6"/>
  <c r="C870" i="6"/>
  <c r="C869" i="6"/>
  <c r="C868" i="6"/>
  <c r="C867" i="6"/>
  <c r="C866" i="6"/>
  <c r="C865" i="6"/>
  <c r="C864" i="6"/>
  <c r="C863" i="6"/>
  <c r="C862" i="6"/>
  <c r="C861" i="6"/>
  <c r="C860" i="6"/>
  <c r="C859" i="6"/>
  <c r="C858" i="6"/>
  <c r="C857" i="6"/>
  <c r="C856" i="6"/>
  <c r="C855" i="6"/>
  <c r="C854" i="6"/>
  <c r="C853" i="6"/>
  <c r="C852" i="6"/>
  <c r="C851" i="6"/>
  <c r="C850" i="6"/>
  <c r="C849" i="6"/>
  <c r="C848" i="6"/>
  <c r="C847" i="6"/>
  <c r="C846" i="6"/>
  <c r="C845" i="6"/>
  <c r="C844" i="6"/>
  <c r="C843" i="6"/>
  <c r="C842" i="6"/>
  <c r="C841" i="6"/>
  <c r="C840" i="6"/>
  <c r="C839" i="6"/>
  <c r="C838" i="6"/>
  <c r="C837" i="6"/>
  <c r="C836" i="6"/>
  <c r="C835" i="6"/>
  <c r="C834" i="6"/>
  <c r="C833" i="6"/>
  <c r="C832" i="6"/>
  <c r="C831" i="6"/>
  <c r="C830" i="6"/>
  <c r="C829" i="6"/>
  <c r="C828" i="6"/>
  <c r="C827" i="6"/>
  <c r="C826" i="6"/>
  <c r="C825" i="6"/>
  <c r="C824" i="6"/>
  <c r="C823" i="6"/>
  <c r="C822" i="6"/>
  <c r="C821" i="6"/>
  <c r="C820" i="6"/>
  <c r="C819" i="6"/>
  <c r="C818" i="6"/>
  <c r="C817" i="6"/>
  <c r="C816" i="6"/>
  <c r="C815" i="6"/>
  <c r="C814" i="6"/>
  <c r="C813" i="6"/>
  <c r="C812" i="6"/>
  <c r="C811" i="6"/>
  <c r="C810" i="6"/>
  <c r="C809" i="6"/>
  <c r="C808" i="6"/>
  <c r="C807" i="6"/>
  <c r="C806" i="6"/>
  <c r="C805" i="6"/>
  <c r="C804" i="6"/>
  <c r="C803" i="6"/>
  <c r="C802" i="6"/>
  <c r="C801" i="6"/>
  <c r="C800" i="6"/>
  <c r="C799" i="6"/>
  <c r="C798" i="6"/>
  <c r="C797" i="6"/>
  <c r="C796" i="6"/>
  <c r="C795" i="6"/>
  <c r="C794" i="6"/>
  <c r="C793" i="6"/>
  <c r="C792" i="6"/>
  <c r="C791" i="6"/>
  <c r="C790" i="6"/>
  <c r="C789" i="6"/>
  <c r="C788" i="6"/>
  <c r="C787" i="6"/>
  <c r="C786" i="6"/>
  <c r="C785" i="6"/>
  <c r="C784" i="6"/>
  <c r="C783" i="6"/>
  <c r="C782" i="6"/>
  <c r="C781" i="6"/>
  <c r="C780" i="6"/>
  <c r="C779" i="6"/>
  <c r="C778" i="6"/>
  <c r="C777" i="6"/>
  <c r="C776" i="6"/>
  <c r="C775" i="6"/>
  <c r="C774" i="6"/>
  <c r="C773" i="6"/>
  <c r="C772" i="6"/>
  <c r="C771" i="6"/>
  <c r="C770" i="6"/>
  <c r="C769" i="6"/>
  <c r="C768" i="6"/>
  <c r="C767" i="6"/>
  <c r="C766" i="6"/>
  <c r="C765" i="6"/>
  <c r="C764" i="6"/>
  <c r="C763" i="6"/>
  <c r="C762" i="6"/>
  <c r="C761" i="6"/>
  <c r="C760" i="6"/>
  <c r="C759" i="6"/>
  <c r="C758" i="6"/>
  <c r="C757" i="6"/>
  <c r="C756" i="6"/>
  <c r="C755" i="6"/>
  <c r="C754" i="6"/>
  <c r="C753" i="6"/>
  <c r="C752" i="6"/>
  <c r="C751" i="6"/>
  <c r="C750" i="6"/>
  <c r="C749" i="6"/>
  <c r="C748" i="6"/>
  <c r="C747" i="6"/>
  <c r="C746" i="6"/>
  <c r="C745" i="6"/>
  <c r="C744" i="6"/>
  <c r="C743" i="6"/>
  <c r="C742" i="6"/>
  <c r="C741" i="6"/>
  <c r="C740" i="6"/>
  <c r="C739" i="6"/>
  <c r="C738" i="6"/>
  <c r="C737" i="6"/>
  <c r="C736" i="6"/>
  <c r="C735" i="6"/>
  <c r="C734" i="6"/>
  <c r="C733" i="6"/>
  <c r="C732" i="6"/>
  <c r="C731" i="6"/>
  <c r="C730" i="6"/>
  <c r="C729" i="6"/>
  <c r="C728" i="6"/>
  <c r="C727" i="6"/>
  <c r="C726" i="6"/>
  <c r="C725" i="6"/>
  <c r="C724" i="6"/>
  <c r="C723" i="6"/>
  <c r="C722" i="6"/>
  <c r="C721" i="6"/>
  <c r="C720" i="6"/>
  <c r="C719" i="6"/>
  <c r="C718" i="6"/>
  <c r="C717" i="6"/>
  <c r="C716" i="6"/>
  <c r="C715" i="6"/>
  <c r="C714" i="6"/>
  <c r="C713" i="6"/>
  <c r="C712" i="6"/>
  <c r="C711" i="6"/>
  <c r="C710" i="6"/>
  <c r="C709" i="6"/>
  <c r="C708" i="6"/>
  <c r="C707" i="6"/>
  <c r="C706" i="6"/>
  <c r="C705" i="6"/>
  <c r="C704" i="6"/>
  <c r="C703" i="6"/>
  <c r="C702" i="6"/>
  <c r="C701" i="6"/>
  <c r="C700" i="6"/>
  <c r="C699" i="6"/>
  <c r="C698" i="6"/>
  <c r="C697" i="6"/>
  <c r="C696" i="6"/>
  <c r="C695" i="6"/>
  <c r="C694" i="6"/>
  <c r="C693" i="6"/>
  <c r="C692" i="6"/>
  <c r="C691" i="6"/>
  <c r="C690" i="6"/>
  <c r="C689" i="6"/>
  <c r="C688" i="6"/>
  <c r="C687" i="6"/>
  <c r="C686" i="6"/>
  <c r="C685" i="6"/>
  <c r="C684" i="6"/>
  <c r="C683" i="6"/>
  <c r="C682" i="6"/>
  <c r="C681" i="6"/>
  <c r="C680" i="6"/>
  <c r="C679" i="6"/>
  <c r="C678" i="6"/>
  <c r="C677" i="6"/>
  <c r="C676" i="6"/>
  <c r="C675" i="6"/>
  <c r="C674" i="6"/>
  <c r="C673" i="6"/>
  <c r="C672" i="6"/>
  <c r="C671" i="6"/>
  <c r="C670" i="6"/>
  <c r="C669" i="6"/>
  <c r="C668" i="6"/>
  <c r="C667" i="6"/>
  <c r="C666" i="6"/>
  <c r="C665" i="6"/>
  <c r="C664" i="6"/>
  <c r="C663" i="6"/>
  <c r="C662" i="6"/>
  <c r="C661" i="6"/>
  <c r="C660" i="6"/>
  <c r="C659" i="6"/>
  <c r="C658" i="6"/>
  <c r="C657" i="6"/>
  <c r="C656" i="6"/>
  <c r="C655" i="6"/>
  <c r="C654" i="6"/>
  <c r="C653" i="6"/>
  <c r="C652" i="6"/>
  <c r="C651" i="6"/>
  <c r="C650" i="6"/>
  <c r="C649" i="6"/>
  <c r="C648" i="6"/>
  <c r="C647" i="6"/>
  <c r="C646" i="6"/>
  <c r="C645" i="6"/>
  <c r="C644" i="6"/>
  <c r="C643" i="6"/>
  <c r="C642" i="6"/>
  <c r="C641" i="6"/>
  <c r="C640" i="6"/>
  <c r="C639" i="6"/>
  <c r="C638" i="6"/>
  <c r="C637" i="6"/>
  <c r="C636" i="6"/>
  <c r="C635" i="6"/>
  <c r="C634" i="6"/>
  <c r="C633" i="6"/>
  <c r="C632" i="6"/>
  <c r="C631" i="6"/>
  <c r="C630" i="6"/>
  <c r="C629" i="6"/>
  <c r="C628" i="6"/>
  <c r="C627" i="6"/>
  <c r="C626" i="6"/>
  <c r="C625" i="6"/>
  <c r="C624" i="6"/>
  <c r="C623" i="6"/>
  <c r="C622" i="6"/>
  <c r="C621" i="6"/>
  <c r="C620" i="6"/>
  <c r="C619" i="6"/>
  <c r="C618" i="6"/>
  <c r="C617" i="6"/>
  <c r="C616" i="6"/>
  <c r="C615" i="6"/>
  <c r="C614" i="6"/>
  <c r="C613" i="6"/>
  <c r="C612" i="6"/>
  <c r="C611" i="6"/>
  <c r="C610" i="6"/>
  <c r="C609" i="6"/>
  <c r="C608" i="6"/>
  <c r="C607" i="6"/>
  <c r="C606" i="6"/>
  <c r="C605" i="6"/>
  <c r="C604" i="6"/>
  <c r="C603" i="6"/>
  <c r="C602" i="6"/>
  <c r="C601" i="6"/>
  <c r="C600" i="6"/>
  <c r="C599" i="6"/>
  <c r="C598" i="6"/>
  <c r="C597" i="6"/>
  <c r="C596" i="6"/>
  <c r="C595" i="6"/>
  <c r="C594" i="6"/>
  <c r="C593" i="6"/>
  <c r="C592" i="6"/>
  <c r="C591" i="6"/>
  <c r="C590" i="6"/>
  <c r="C589" i="6"/>
  <c r="C588" i="6"/>
  <c r="C587" i="6"/>
  <c r="C586" i="6"/>
  <c r="C585" i="6"/>
  <c r="C584" i="6"/>
  <c r="C583" i="6"/>
  <c r="C582" i="6"/>
  <c r="C581" i="6"/>
  <c r="C580" i="6"/>
  <c r="C579" i="6"/>
  <c r="C578" i="6"/>
  <c r="C577" i="6"/>
  <c r="C576" i="6"/>
  <c r="C575" i="6"/>
  <c r="C574" i="6"/>
  <c r="C573" i="6"/>
  <c r="C572" i="6"/>
  <c r="C571" i="6"/>
  <c r="C570" i="6"/>
  <c r="C569" i="6"/>
  <c r="C568" i="6"/>
  <c r="C567" i="6"/>
  <c r="C566" i="6"/>
  <c r="C565" i="6"/>
  <c r="C564" i="6"/>
  <c r="C563" i="6"/>
  <c r="C562" i="6"/>
  <c r="C561" i="6"/>
  <c r="C560" i="6"/>
  <c r="C559" i="6"/>
  <c r="C558" i="6"/>
  <c r="C557" i="6"/>
  <c r="C556" i="6"/>
  <c r="C555" i="6"/>
  <c r="C554" i="6"/>
  <c r="C553" i="6"/>
  <c r="C552" i="6"/>
  <c r="C551" i="6"/>
  <c r="C550" i="6"/>
  <c r="C549" i="6"/>
  <c r="C548" i="6"/>
  <c r="C547" i="6"/>
  <c r="C546" i="6"/>
  <c r="C545" i="6"/>
  <c r="C544" i="6"/>
  <c r="C543" i="6"/>
  <c r="C542" i="6"/>
  <c r="C541" i="6"/>
  <c r="C540" i="6"/>
  <c r="C539" i="6"/>
  <c r="C538" i="6"/>
  <c r="C537" i="6"/>
  <c r="C536" i="6"/>
  <c r="C535" i="6"/>
  <c r="C534" i="6"/>
  <c r="C533" i="6"/>
  <c r="C532" i="6"/>
  <c r="C531" i="6"/>
  <c r="C530" i="6"/>
  <c r="C529" i="6"/>
  <c r="C528" i="6"/>
  <c r="C527" i="6"/>
  <c r="C526" i="6"/>
  <c r="C525" i="6"/>
  <c r="C524" i="6"/>
  <c r="C523" i="6"/>
  <c r="C522" i="6"/>
  <c r="C521" i="6"/>
  <c r="C520" i="6"/>
  <c r="C519" i="6"/>
  <c r="C518" i="6"/>
  <c r="C517" i="6"/>
  <c r="C516" i="6"/>
  <c r="C515" i="6"/>
  <c r="C514" i="6"/>
  <c r="C513" i="6"/>
  <c r="C512" i="6"/>
  <c r="C511" i="6"/>
  <c r="C510" i="6"/>
  <c r="C509" i="6"/>
  <c r="C508" i="6"/>
  <c r="C507" i="6"/>
  <c r="C506" i="6"/>
  <c r="C505" i="6"/>
  <c r="C504" i="6"/>
  <c r="C503" i="6"/>
  <c r="C502" i="6"/>
  <c r="C501" i="6"/>
  <c r="C500" i="6"/>
  <c r="C499" i="6"/>
  <c r="C498" i="6"/>
  <c r="C497" i="6"/>
  <c r="C496" i="6"/>
  <c r="C495" i="6"/>
  <c r="C494" i="6"/>
  <c r="C493" i="6"/>
  <c r="C492" i="6"/>
  <c r="C491" i="6"/>
  <c r="C490" i="6"/>
  <c r="C489" i="6"/>
  <c r="C488" i="6"/>
  <c r="C487" i="6"/>
  <c r="C486" i="6"/>
  <c r="C485" i="6"/>
  <c r="C484" i="6"/>
  <c r="C483" i="6"/>
  <c r="C482" i="6"/>
  <c r="C481" i="6"/>
  <c r="C480" i="6"/>
  <c r="C479" i="6"/>
  <c r="C478" i="6"/>
  <c r="C477" i="6"/>
  <c r="C476" i="6"/>
  <c r="C475" i="6"/>
  <c r="C474" i="6"/>
  <c r="C473" i="6"/>
  <c r="C472" i="6"/>
  <c r="C471" i="6"/>
  <c r="C470" i="6"/>
  <c r="C469" i="6"/>
  <c r="C468" i="6"/>
  <c r="C467" i="6"/>
  <c r="C466" i="6"/>
  <c r="C465" i="6"/>
  <c r="C464" i="6"/>
  <c r="C463" i="6"/>
  <c r="C462" i="6"/>
  <c r="C461" i="6"/>
  <c r="C460" i="6"/>
  <c r="C459" i="6"/>
  <c r="C458" i="6"/>
  <c r="C457" i="6"/>
  <c r="C456" i="6"/>
  <c r="C455" i="6"/>
  <c r="C454" i="6"/>
  <c r="C453" i="6"/>
  <c r="C452" i="6"/>
  <c r="C451" i="6"/>
  <c r="C450" i="6"/>
  <c r="C449" i="6"/>
  <c r="C448" i="6"/>
  <c r="C447" i="6"/>
  <c r="C446" i="6"/>
  <c r="C445" i="6"/>
  <c r="C444" i="6"/>
  <c r="C443" i="6"/>
  <c r="C442" i="6"/>
  <c r="C441" i="6"/>
  <c r="C440" i="6"/>
  <c r="C439" i="6"/>
  <c r="C438" i="6"/>
  <c r="C437" i="6"/>
  <c r="C436" i="6"/>
  <c r="C435" i="6"/>
  <c r="C434" i="6"/>
  <c r="C433" i="6"/>
  <c r="C432" i="6"/>
  <c r="C431" i="6"/>
  <c r="C430" i="6"/>
  <c r="C429" i="6"/>
  <c r="C428" i="6"/>
  <c r="C427" i="6"/>
  <c r="C426" i="6"/>
  <c r="C425" i="6"/>
  <c r="C424" i="6"/>
  <c r="C423" i="6"/>
  <c r="C422" i="6"/>
  <c r="C421" i="6"/>
  <c r="C420" i="6"/>
  <c r="C419" i="6"/>
  <c r="C418" i="6"/>
  <c r="C417" i="6"/>
  <c r="C416" i="6"/>
  <c r="C415" i="6"/>
  <c r="C414" i="6"/>
  <c r="C413" i="6"/>
  <c r="C412" i="6"/>
  <c r="C411" i="6"/>
  <c r="C410" i="6"/>
  <c r="C409" i="6"/>
  <c r="C408" i="6"/>
  <c r="C407" i="6"/>
  <c r="C406" i="6"/>
  <c r="C405" i="6"/>
  <c r="C404" i="6"/>
  <c r="C403" i="6"/>
  <c r="C402" i="6"/>
  <c r="C401" i="6"/>
  <c r="C400" i="6"/>
  <c r="C399" i="6"/>
  <c r="C398" i="6"/>
  <c r="C397" i="6"/>
  <c r="C396" i="6"/>
  <c r="C395" i="6"/>
  <c r="C394" i="6"/>
  <c r="C393" i="6"/>
  <c r="C392" i="6"/>
  <c r="C391" i="6"/>
  <c r="C390" i="6"/>
  <c r="C389" i="6"/>
  <c r="C388" i="6"/>
  <c r="C387" i="6"/>
  <c r="C386" i="6"/>
  <c r="C385" i="6"/>
  <c r="C384" i="6"/>
  <c r="C383" i="6"/>
  <c r="C382" i="6"/>
  <c r="C381" i="6"/>
  <c r="C380" i="6"/>
  <c r="C379" i="6"/>
  <c r="C378" i="6"/>
  <c r="C377" i="6"/>
  <c r="C376" i="6"/>
  <c r="C375" i="6"/>
  <c r="C374" i="6"/>
  <c r="C373" i="6"/>
  <c r="C372" i="6"/>
  <c r="C371" i="6"/>
  <c r="C370" i="6"/>
  <c r="C369" i="6"/>
  <c r="C368" i="6"/>
  <c r="C367" i="6"/>
  <c r="C366" i="6"/>
  <c r="C365" i="6"/>
  <c r="C364" i="6"/>
  <c r="C363" i="6"/>
  <c r="C362" i="6"/>
  <c r="C361" i="6"/>
  <c r="C360" i="6"/>
  <c r="C359" i="6"/>
  <c r="C358" i="6"/>
  <c r="C357" i="6"/>
  <c r="C356" i="6"/>
  <c r="C355" i="6"/>
  <c r="C354" i="6"/>
  <c r="C353" i="6"/>
  <c r="C352" i="6"/>
  <c r="C351" i="6"/>
  <c r="C350" i="6"/>
  <c r="C349" i="6"/>
  <c r="C348" i="6"/>
  <c r="C347" i="6"/>
  <c r="C346" i="6"/>
  <c r="C345" i="6"/>
  <c r="C344" i="6"/>
  <c r="C343" i="6"/>
  <c r="C342" i="6"/>
  <c r="C341" i="6"/>
  <c r="C340" i="6"/>
  <c r="C339" i="6"/>
  <c r="C338" i="6"/>
  <c r="C337" i="6"/>
  <c r="C336" i="6"/>
  <c r="C335" i="6"/>
  <c r="C334" i="6"/>
  <c r="C333" i="6"/>
  <c r="C332" i="6"/>
  <c r="C331" i="6"/>
  <c r="C330" i="6"/>
  <c r="C329" i="6"/>
  <c r="C328" i="6"/>
  <c r="C327" i="6"/>
  <c r="C326" i="6"/>
  <c r="C325" i="6"/>
  <c r="C324" i="6"/>
  <c r="C323" i="6"/>
  <c r="C322" i="6"/>
  <c r="C321" i="6"/>
  <c r="C320" i="6"/>
  <c r="C319" i="6"/>
  <c r="C318" i="6"/>
  <c r="C317" i="6"/>
  <c r="C316" i="6"/>
  <c r="C315" i="6"/>
  <c r="C314" i="6"/>
  <c r="C313" i="6"/>
  <c r="C312" i="6"/>
  <c r="C311" i="6"/>
  <c r="C310" i="6"/>
  <c r="C309" i="6"/>
  <c r="C308" i="6"/>
  <c r="C307" i="6"/>
  <c r="C306" i="6"/>
  <c r="C305" i="6"/>
  <c r="C304" i="6"/>
  <c r="C303" i="6"/>
  <c r="C302" i="6"/>
  <c r="C301" i="6"/>
  <c r="C300" i="6"/>
  <c r="C299" i="6"/>
  <c r="C298" i="6"/>
  <c r="C297" i="6"/>
  <c r="C296" i="6"/>
  <c r="C295" i="6"/>
  <c r="C294" i="6"/>
  <c r="C293" i="6"/>
  <c r="C292" i="6"/>
  <c r="C291" i="6"/>
  <c r="C290" i="6"/>
  <c r="C289" i="6"/>
  <c r="C288" i="6"/>
  <c r="C287" i="6"/>
  <c r="C286" i="6"/>
  <c r="C285" i="6"/>
  <c r="C284" i="6"/>
  <c r="C283" i="6"/>
  <c r="C282" i="6"/>
  <c r="C281" i="6"/>
  <c r="C280" i="6"/>
  <c r="C279" i="6"/>
  <c r="C278" i="6"/>
  <c r="C277" i="6"/>
  <c r="C276" i="6"/>
  <c r="C275" i="6"/>
  <c r="C274" i="6"/>
  <c r="C273" i="6"/>
  <c r="C272" i="6"/>
  <c r="C271" i="6"/>
  <c r="C270" i="6"/>
  <c r="C269" i="6"/>
  <c r="C268" i="6"/>
  <c r="C267" i="6"/>
  <c r="C266" i="6"/>
  <c r="C265" i="6"/>
  <c r="C264" i="6"/>
  <c r="C263" i="6"/>
  <c r="C262" i="6"/>
  <c r="C261" i="6"/>
  <c r="C260" i="6"/>
  <c r="C259" i="6"/>
  <c r="C258" i="6"/>
  <c r="C257" i="6"/>
  <c r="C256" i="6"/>
  <c r="C255" i="6"/>
  <c r="C254" i="6"/>
  <c r="C253" i="6"/>
  <c r="C252" i="6"/>
  <c r="C251" i="6"/>
  <c r="C250" i="6"/>
  <c r="C249" i="6"/>
  <c r="C248" i="6"/>
  <c r="C247" i="6"/>
  <c r="C246" i="6"/>
  <c r="C245" i="6"/>
  <c r="C244" i="6"/>
  <c r="C243" i="6"/>
  <c r="C242" i="6"/>
  <c r="C241" i="6"/>
  <c r="C240" i="6"/>
  <c r="C239" i="6"/>
  <c r="C238" i="6"/>
  <c r="C237" i="6"/>
  <c r="C236" i="6"/>
  <c r="C235" i="6"/>
  <c r="C234" i="6"/>
  <c r="C233" i="6"/>
  <c r="C232" i="6"/>
  <c r="C231" i="6"/>
  <c r="C230" i="6"/>
  <c r="C229" i="6"/>
  <c r="C228" i="6"/>
  <c r="C227" i="6"/>
  <c r="C226" i="6"/>
  <c r="C225" i="6"/>
  <c r="C224" i="6"/>
  <c r="C223" i="6"/>
  <c r="C222" i="6"/>
  <c r="C221" i="6"/>
  <c r="C220" i="6"/>
  <c r="C219" i="6"/>
  <c r="C218" i="6"/>
  <c r="C217" i="6"/>
  <c r="C216" i="6"/>
  <c r="C215" i="6"/>
  <c r="C214" i="6"/>
  <c r="C213" i="6"/>
  <c r="C212" i="6"/>
  <c r="C211" i="6"/>
  <c r="C210" i="6"/>
  <c r="C209" i="6"/>
  <c r="C208" i="6"/>
  <c r="C207" i="6"/>
  <c r="C206" i="6"/>
  <c r="C205" i="6"/>
  <c r="C204" i="6"/>
  <c r="C203" i="6"/>
  <c r="C202" i="6"/>
  <c r="C201" i="6"/>
  <c r="C200" i="6"/>
  <c r="C199" i="6"/>
  <c r="C198" i="6"/>
  <c r="C197" i="6"/>
  <c r="C196" i="6"/>
  <c r="C195" i="6"/>
  <c r="C194" i="6"/>
  <c r="C193" i="6"/>
  <c r="C192" i="6"/>
  <c r="C191" i="6"/>
  <c r="C190" i="6"/>
  <c r="C189" i="6"/>
  <c r="C188" i="6"/>
  <c r="C187" i="6"/>
  <c r="C186" i="6"/>
  <c r="C185" i="6"/>
  <c r="C184" i="6"/>
  <c r="C183" i="6"/>
  <c r="C182" i="6"/>
  <c r="C181" i="6"/>
  <c r="C180" i="6"/>
  <c r="C179" i="6"/>
  <c r="C178" i="6"/>
  <c r="C177" i="6"/>
  <c r="C176" i="6"/>
  <c r="C175" i="6"/>
  <c r="C174" i="6"/>
  <c r="C173" i="6"/>
  <c r="C172" i="6"/>
  <c r="C171" i="6"/>
  <c r="C170" i="6"/>
  <c r="C169" i="6"/>
  <c r="C168" i="6"/>
  <c r="C167" i="6"/>
  <c r="C166" i="6"/>
  <c r="C165" i="6"/>
  <c r="C164" i="6"/>
  <c r="C163" i="6"/>
  <c r="C162" i="6"/>
  <c r="C161" i="6"/>
  <c r="C160" i="6"/>
  <c r="C159" i="6"/>
  <c r="C158" i="6"/>
  <c r="C157" i="6"/>
  <c r="C156" i="6"/>
  <c r="C155" i="6"/>
  <c r="C154" i="6"/>
  <c r="C153" i="6"/>
  <c r="C152" i="6"/>
  <c r="C151" i="6"/>
  <c r="C150" i="6"/>
  <c r="C149" i="6"/>
  <c r="C148" i="6"/>
  <c r="C147" i="6"/>
  <c r="C146" i="6"/>
  <c r="C145" i="6"/>
  <c r="C144" i="6"/>
  <c r="C143" i="6"/>
  <c r="C142" i="6"/>
  <c r="C141" i="6"/>
  <c r="C140" i="6"/>
  <c r="C139" i="6"/>
  <c r="C138" i="6"/>
  <c r="C137" i="6"/>
  <c r="C136" i="6"/>
  <c r="C135" i="6"/>
  <c r="C134" i="6"/>
  <c r="C133" i="6"/>
  <c r="C132" i="6"/>
  <c r="C131" i="6"/>
  <c r="C130" i="6"/>
  <c r="C129" i="6"/>
  <c r="C128"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I2" i="1"/>
  <c r="I4" i="1" s="1"/>
  <c r="E1721" i="1"/>
  <c r="E1722" i="1"/>
  <c r="E1723" i="1"/>
  <c r="E1724" i="1"/>
  <c r="E1725" i="1"/>
  <c r="E1726" i="1"/>
  <c r="E1727" i="1"/>
  <c r="E1728" i="1"/>
  <c r="E1729" i="1"/>
  <c r="E1730" i="1"/>
  <c r="E1731" i="1"/>
  <c r="E1732" i="1"/>
  <c r="E1733" i="1"/>
  <c r="E1734" i="1"/>
  <c r="E1735" i="1"/>
  <c r="E1736" i="1"/>
  <c r="E1737" i="1"/>
  <c r="E1738" i="1"/>
  <c r="E1739" i="1"/>
  <c r="E1740" i="1"/>
  <c r="E1741" i="1"/>
  <c r="E1742" i="1"/>
  <c r="E1743" i="1"/>
  <c r="E1744" i="1"/>
  <c r="E1745" i="1"/>
  <c r="E1746" i="1"/>
  <c r="E1747" i="1"/>
  <c r="E1748" i="1"/>
  <c r="E1749" i="1"/>
  <c r="E1750" i="1"/>
  <c r="E4" i="6"/>
  <c r="G1706" i="1"/>
  <c r="G1705" i="1"/>
  <c r="G1704" i="1"/>
  <c r="G1703" i="1"/>
  <c r="G1702" i="1"/>
  <c r="G1701" i="1"/>
  <c r="G1700" i="1"/>
  <c r="G1699" i="1"/>
  <c r="G1698" i="1"/>
  <c r="G1697" i="1"/>
  <c r="G1696" i="1"/>
  <c r="G1695" i="1"/>
  <c r="G1694" i="1"/>
  <c r="G1693" i="1"/>
  <c r="G1692" i="1"/>
  <c r="G1691" i="1"/>
  <c r="G1690" i="1"/>
  <c r="G1689" i="1"/>
  <c r="G1688" i="1"/>
  <c r="G1687" i="1"/>
  <c r="G1686" i="1"/>
  <c r="G1685" i="1"/>
  <c r="G1684" i="1"/>
  <c r="G1683" i="1"/>
  <c r="G1682" i="1"/>
  <c r="G1681" i="1"/>
  <c r="G1680" i="1"/>
  <c r="G1679" i="1"/>
  <c r="G1678" i="1"/>
  <c r="G1677" i="1"/>
  <c r="G1676" i="1"/>
  <c r="G1675" i="1"/>
  <c r="G1674" i="1"/>
  <c r="G1673" i="1"/>
  <c r="G1672" i="1"/>
  <c r="G1671" i="1"/>
  <c r="G1670" i="1"/>
  <c r="G1669" i="1"/>
  <c r="G1668" i="1"/>
  <c r="G1667" i="1"/>
  <c r="G1666" i="1"/>
  <c r="G1665" i="1"/>
  <c r="G1664" i="1"/>
  <c r="G1663" i="1"/>
  <c r="G1662" i="1"/>
  <c r="G1661" i="1"/>
  <c r="G1660" i="1"/>
  <c r="G1659" i="1"/>
  <c r="G1658" i="1"/>
  <c r="G1657" i="1"/>
  <c r="G1656" i="1"/>
  <c r="G1655" i="1"/>
  <c r="G1654" i="1"/>
  <c r="G1653" i="1"/>
  <c r="G1652" i="1"/>
  <c r="G1651" i="1"/>
  <c r="G1650" i="1"/>
  <c r="G1649" i="1"/>
  <c r="G1648" i="1"/>
  <c r="G1647" i="1"/>
  <c r="G1646" i="1"/>
  <c r="G1645" i="1"/>
  <c r="G1644" i="1"/>
  <c r="G1643" i="1"/>
  <c r="G1642" i="1"/>
  <c r="G1641" i="1"/>
  <c r="G1640" i="1"/>
  <c r="G1639" i="1"/>
  <c r="G1638" i="1"/>
  <c r="G1637" i="1"/>
  <c r="G1636" i="1"/>
  <c r="G1635" i="1"/>
  <c r="G1634" i="1"/>
  <c r="G1633" i="1"/>
  <c r="G1632" i="1"/>
  <c r="G1631" i="1"/>
  <c r="G1630" i="1"/>
  <c r="G1629" i="1"/>
  <c r="G1628" i="1"/>
  <c r="G1627" i="1"/>
  <c r="G1626" i="1"/>
  <c r="G1625" i="1"/>
  <c r="G1624" i="1"/>
  <c r="G1623" i="1"/>
  <c r="G1622" i="1"/>
  <c r="G1621" i="1"/>
  <c r="G1620" i="1"/>
  <c r="G1619" i="1"/>
  <c r="G1618" i="1"/>
  <c r="G1617" i="1"/>
  <c r="G1616" i="1"/>
  <c r="G1615" i="1"/>
  <c r="G1614" i="1"/>
  <c r="G1613" i="1"/>
  <c r="G1612" i="1"/>
  <c r="G1611" i="1"/>
  <c r="G1610" i="1"/>
  <c r="G1609" i="1"/>
  <c r="G1608" i="1"/>
  <c r="G1607" i="1"/>
  <c r="G1606" i="1"/>
  <c r="G1605" i="1"/>
  <c r="G1604" i="1"/>
  <c r="G1603" i="1"/>
  <c r="G1602" i="1"/>
  <c r="G1601" i="1"/>
  <c r="G1600" i="1"/>
  <c r="G1599" i="1"/>
  <c r="G1598" i="1"/>
  <c r="G1597" i="1"/>
  <c r="G1596" i="1"/>
  <c r="G1595" i="1"/>
  <c r="G1594" i="1"/>
  <c r="G1593" i="1"/>
  <c r="G1592" i="1"/>
  <c r="G1591" i="1"/>
  <c r="G1590" i="1"/>
  <c r="G1589" i="1"/>
  <c r="G1588" i="1"/>
  <c r="G1587" i="1"/>
  <c r="G1586" i="1"/>
  <c r="G1585" i="1"/>
  <c r="G1584" i="1"/>
  <c r="G1583" i="1"/>
  <c r="G1582" i="1"/>
  <c r="G1581" i="1"/>
  <c r="G1580" i="1"/>
  <c r="G1579" i="1"/>
  <c r="G1578" i="1"/>
  <c r="G1577" i="1"/>
  <c r="G1576" i="1"/>
  <c r="G1575" i="1"/>
  <c r="G1574" i="1"/>
  <c r="G1573" i="1"/>
  <c r="G1572" i="1"/>
  <c r="G1571" i="1"/>
  <c r="G1570" i="1"/>
  <c r="G1569" i="1"/>
  <c r="G1568" i="1"/>
  <c r="G1567" i="1"/>
  <c r="G1566" i="1"/>
  <c r="G1565" i="1"/>
  <c r="G1564" i="1"/>
  <c r="G1563" i="1"/>
  <c r="G1562" i="1"/>
  <c r="G1561" i="1"/>
  <c r="G1560" i="1"/>
  <c r="G1559" i="1"/>
  <c r="G1558" i="1"/>
  <c r="G1557" i="1"/>
  <c r="G1556" i="1"/>
  <c r="G1555" i="1"/>
  <c r="G1554" i="1"/>
  <c r="G1553" i="1"/>
  <c r="G1552" i="1"/>
  <c r="G1551" i="1"/>
  <c r="G1550" i="1"/>
  <c r="G1549" i="1"/>
  <c r="G1548" i="1"/>
  <c r="G1547" i="1"/>
  <c r="G1546" i="1"/>
  <c r="G1545" i="1"/>
  <c r="G1544" i="1"/>
  <c r="G1543" i="1"/>
  <c r="G1542" i="1"/>
  <c r="G1541" i="1"/>
  <c r="G1540" i="1"/>
  <c r="G1539" i="1"/>
  <c r="G1538" i="1"/>
  <c r="G1537" i="1"/>
  <c r="G1536" i="1"/>
  <c r="G1535" i="1"/>
  <c r="G1534" i="1"/>
  <c r="G1533" i="1"/>
  <c r="G1532" i="1"/>
  <c r="G1531" i="1"/>
  <c r="G1530" i="1"/>
  <c r="G1529" i="1"/>
  <c r="G1528" i="1"/>
  <c r="G1527" i="1"/>
  <c r="G1526" i="1"/>
  <c r="G1525" i="1"/>
  <c r="G1524" i="1"/>
  <c r="G1523" i="1"/>
  <c r="G1522" i="1"/>
  <c r="G1521" i="1"/>
  <c r="G1520" i="1"/>
  <c r="G1519" i="1"/>
  <c r="G1518" i="1"/>
  <c r="G1517" i="1"/>
  <c r="G1516" i="1"/>
  <c r="G1515" i="1"/>
  <c r="G1514" i="1"/>
  <c r="G1513" i="1"/>
  <c r="G1512" i="1"/>
  <c r="G1511" i="1"/>
  <c r="G1510" i="1"/>
  <c r="G1509" i="1"/>
  <c r="G1508" i="1"/>
  <c r="G1507" i="1"/>
  <c r="G1506" i="1"/>
  <c r="G1505" i="1"/>
  <c r="G1504" i="1"/>
  <c r="G1503" i="1"/>
  <c r="G1502" i="1"/>
  <c r="G1501" i="1"/>
  <c r="G1500" i="1"/>
  <c r="G1499" i="1"/>
  <c r="G1498" i="1"/>
  <c r="G1497" i="1"/>
  <c r="G1496" i="1"/>
  <c r="G1495" i="1"/>
  <c r="G1494" i="1"/>
  <c r="G1493" i="1"/>
  <c r="G1492" i="1"/>
  <c r="G1491" i="1"/>
  <c r="G1490" i="1"/>
  <c r="G1489" i="1"/>
  <c r="G1488" i="1"/>
  <c r="G1487" i="1"/>
  <c r="G1486" i="1"/>
  <c r="G1485" i="1"/>
  <c r="G1484" i="1"/>
  <c r="G1483" i="1"/>
  <c r="G1482" i="1"/>
  <c r="G1481" i="1"/>
  <c r="G1480" i="1"/>
  <c r="G1479" i="1"/>
  <c r="G1478" i="1"/>
  <c r="G1477" i="1"/>
  <c r="G1476" i="1"/>
  <c r="G1475" i="1"/>
  <c r="G1474" i="1"/>
  <c r="G1473" i="1"/>
  <c r="G1472" i="1"/>
  <c r="G1471" i="1"/>
  <c r="G1470" i="1"/>
  <c r="G1469" i="1"/>
  <c r="G1468" i="1"/>
  <c r="G1467" i="1"/>
  <c r="G1466" i="1"/>
  <c r="G1465" i="1"/>
  <c r="G1464" i="1"/>
  <c r="G1463" i="1"/>
  <c r="G1462" i="1"/>
  <c r="G1461" i="1"/>
  <c r="G1460" i="1"/>
  <c r="G1459" i="1"/>
  <c r="G1458" i="1"/>
  <c r="G1457" i="1"/>
  <c r="G1456" i="1"/>
  <c r="G1455" i="1"/>
  <c r="G1454" i="1"/>
  <c r="G1453" i="1"/>
  <c r="G1452" i="1"/>
  <c r="G1451" i="1"/>
  <c r="G1450" i="1"/>
  <c r="G1449" i="1"/>
  <c r="G1448" i="1"/>
  <c r="G1447" i="1"/>
  <c r="G1446" i="1"/>
  <c r="G1445" i="1"/>
  <c r="G1444" i="1"/>
  <c r="G1443" i="1"/>
  <c r="G1442" i="1"/>
  <c r="G1441" i="1"/>
  <c r="G1440" i="1"/>
  <c r="G1439" i="1"/>
  <c r="G1438" i="1"/>
  <c r="G1437" i="1"/>
  <c r="G1436" i="1"/>
  <c r="G1435" i="1"/>
  <c r="G1434" i="1"/>
  <c r="G1433" i="1"/>
  <c r="G1432" i="1"/>
  <c r="G1431" i="1"/>
  <c r="G1430" i="1"/>
  <c r="G1429" i="1"/>
  <c r="G1428" i="1"/>
  <c r="G1427" i="1"/>
  <c r="G1426" i="1"/>
  <c r="G1425" i="1"/>
  <c r="G1424" i="1"/>
  <c r="G1423" i="1"/>
  <c r="G1422" i="1"/>
  <c r="G1421" i="1"/>
  <c r="G1420" i="1"/>
  <c r="G1419" i="1"/>
  <c r="G1418" i="1"/>
  <c r="G1417" i="1"/>
  <c r="G1416" i="1"/>
  <c r="G1415" i="1"/>
  <c r="G1414" i="1"/>
  <c r="G1413" i="1"/>
  <c r="G1412" i="1"/>
  <c r="G1411" i="1"/>
  <c r="G1410" i="1"/>
  <c r="G1409" i="1"/>
  <c r="G1408" i="1"/>
  <c r="G1407" i="1"/>
  <c r="G1406" i="1"/>
  <c r="G1405" i="1"/>
  <c r="G1404" i="1"/>
  <c r="G1403" i="1"/>
  <c r="G1402" i="1"/>
  <c r="G1401" i="1"/>
  <c r="G1400" i="1"/>
  <c r="G1399" i="1"/>
  <c r="G1398" i="1"/>
  <c r="G1397" i="1"/>
  <c r="G1396" i="1"/>
  <c r="G1395" i="1"/>
  <c r="G1394" i="1"/>
  <c r="G1393" i="1"/>
  <c r="G1392" i="1"/>
  <c r="G1391" i="1"/>
  <c r="G1390" i="1"/>
  <c r="G1389" i="1"/>
  <c r="G1388" i="1"/>
  <c r="G1387" i="1"/>
  <c r="G1386" i="1"/>
  <c r="G1385" i="1"/>
  <c r="G1384" i="1"/>
  <c r="G1383" i="1"/>
  <c r="G1382" i="1"/>
  <c r="G1381" i="1"/>
  <c r="G1380" i="1"/>
  <c r="G1379" i="1"/>
  <c r="G1378" i="1"/>
  <c r="G1377" i="1"/>
  <c r="G1376" i="1"/>
  <c r="G1375" i="1"/>
  <c r="G1374" i="1"/>
  <c r="G1373" i="1"/>
  <c r="G1372" i="1"/>
  <c r="G1371" i="1"/>
  <c r="G1370" i="1"/>
  <c r="G1369" i="1"/>
  <c r="G1368" i="1"/>
  <c r="G1367" i="1"/>
  <c r="G1366" i="1"/>
  <c r="G1365" i="1"/>
  <c r="G1364" i="1"/>
  <c r="G1363" i="1"/>
  <c r="G1362" i="1"/>
  <c r="G1361" i="1"/>
  <c r="G1360" i="1"/>
  <c r="G1359" i="1"/>
  <c r="G1358" i="1"/>
  <c r="G1357" i="1"/>
  <c r="G1356" i="1"/>
  <c r="G1355" i="1"/>
  <c r="G1354" i="1"/>
  <c r="G1353" i="1"/>
  <c r="G1352" i="1"/>
  <c r="G1351" i="1"/>
  <c r="G1350" i="1"/>
  <c r="G1349" i="1"/>
  <c r="G1348" i="1"/>
  <c r="G1347" i="1"/>
  <c r="G1346" i="1"/>
  <c r="G1345" i="1"/>
  <c r="G1344" i="1"/>
  <c r="G1343" i="1"/>
  <c r="G1342" i="1"/>
  <c r="G1341" i="1"/>
  <c r="G1340" i="1"/>
  <c r="G1339" i="1"/>
  <c r="G1338" i="1"/>
  <c r="G1337" i="1"/>
  <c r="G1336" i="1"/>
  <c r="G1335" i="1"/>
  <c r="G1334" i="1"/>
  <c r="G1333" i="1"/>
  <c r="G1332" i="1"/>
  <c r="G1331" i="1"/>
  <c r="G1330" i="1"/>
  <c r="G1329" i="1"/>
  <c r="G1328" i="1"/>
  <c r="G1327" i="1"/>
  <c r="G1326" i="1"/>
  <c r="G1325" i="1"/>
  <c r="G1324" i="1"/>
  <c r="G1323" i="1"/>
  <c r="G1322" i="1"/>
  <c r="G1321" i="1"/>
  <c r="G1320" i="1"/>
  <c r="G1319" i="1"/>
  <c r="G1318" i="1"/>
  <c r="G1317" i="1"/>
  <c r="G1316" i="1"/>
  <c r="G1315" i="1"/>
  <c r="G1314" i="1"/>
  <c r="G1313" i="1"/>
  <c r="G1312" i="1"/>
  <c r="G1311" i="1"/>
  <c r="G1310" i="1"/>
  <c r="G1309" i="1"/>
  <c r="G1308" i="1"/>
  <c r="G1307" i="1"/>
  <c r="G1306" i="1"/>
  <c r="G1305" i="1"/>
  <c r="G1304" i="1"/>
  <c r="G1303" i="1"/>
  <c r="G1302" i="1"/>
  <c r="G1301" i="1"/>
  <c r="G1300" i="1"/>
  <c r="G1299" i="1"/>
  <c r="G1298" i="1"/>
  <c r="G1297" i="1"/>
  <c r="G1296" i="1"/>
  <c r="G1295" i="1"/>
  <c r="G1294" i="1"/>
  <c r="G1293" i="1"/>
  <c r="G1292" i="1"/>
  <c r="G1291" i="1"/>
  <c r="G1290" i="1"/>
  <c r="G1289" i="1"/>
  <c r="G1288" i="1"/>
  <c r="G1287" i="1"/>
  <c r="G1286" i="1"/>
  <c r="G1285" i="1"/>
  <c r="G1284" i="1"/>
  <c r="G1283" i="1"/>
  <c r="G1282" i="1"/>
  <c r="G1281" i="1"/>
  <c r="G1280" i="1"/>
  <c r="G1279" i="1"/>
  <c r="G1278" i="1"/>
  <c r="G1277" i="1"/>
  <c r="G1276" i="1"/>
  <c r="G1275" i="1"/>
  <c r="G1274" i="1"/>
  <c r="G1273" i="1"/>
  <c r="G1272" i="1"/>
  <c r="G1271" i="1"/>
  <c r="G1270" i="1"/>
  <c r="G1269" i="1"/>
  <c r="G1268" i="1"/>
  <c r="G1267" i="1"/>
  <c r="G1266" i="1"/>
  <c r="G1265" i="1"/>
  <c r="G1264" i="1"/>
  <c r="G1263" i="1"/>
  <c r="G1262" i="1"/>
  <c r="G1261" i="1"/>
  <c r="G1260" i="1"/>
  <c r="G1259" i="1"/>
  <c r="G1258" i="1"/>
  <c r="G1257" i="1"/>
  <c r="G1256" i="1"/>
  <c r="G1255" i="1"/>
  <c r="G1254" i="1"/>
  <c r="G1253" i="1"/>
  <c r="G1252" i="1"/>
  <c r="G1251" i="1"/>
  <c r="G1250" i="1"/>
  <c r="G1249" i="1"/>
  <c r="G1248" i="1"/>
  <c r="G1247" i="1"/>
  <c r="G1246" i="1"/>
  <c r="G1245" i="1"/>
  <c r="G1244" i="1"/>
  <c r="G1243" i="1"/>
  <c r="G1242" i="1"/>
  <c r="G1241" i="1"/>
  <c r="G1240" i="1"/>
  <c r="G1239" i="1"/>
  <c r="G1238" i="1"/>
  <c r="G1237" i="1"/>
  <c r="G1236" i="1"/>
  <c r="G1235" i="1"/>
  <c r="G1234" i="1"/>
  <c r="G1233" i="1"/>
  <c r="G1232" i="1"/>
  <c r="G1231" i="1"/>
  <c r="G1230" i="1"/>
  <c r="G1229" i="1"/>
  <c r="G1228" i="1"/>
  <c r="G1227" i="1"/>
  <c r="G1226" i="1"/>
  <c r="G1225" i="1"/>
  <c r="G1224" i="1"/>
  <c r="G1223" i="1"/>
  <c r="G1222" i="1"/>
  <c r="G1221" i="1"/>
  <c r="G1220" i="1"/>
  <c r="G1219" i="1"/>
  <c r="G1218" i="1"/>
  <c r="G1217" i="1"/>
  <c r="G1216" i="1"/>
  <c r="G1215" i="1"/>
  <c r="G1214" i="1"/>
  <c r="G1213" i="1"/>
  <c r="G1212" i="1"/>
  <c r="G1211" i="1"/>
  <c r="G1210" i="1"/>
  <c r="G1209" i="1"/>
  <c r="G1208" i="1"/>
  <c r="G1207" i="1"/>
  <c r="G1206" i="1"/>
  <c r="G1205" i="1"/>
  <c r="G1204" i="1"/>
  <c r="G1203" i="1"/>
  <c r="G1202" i="1"/>
  <c r="G1201" i="1"/>
  <c r="G1200" i="1"/>
  <c r="G1199" i="1"/>
  <c r="G1198" i="1"/>
  <c r="G1197" i="1"/>
  <c r="G1196" i="1"/>
  <c r="G1195" i="1"/>
  <c r="G1194" i="1"/>
  <c r="G1193" i="1"/>
  <c r="G1192" i="1"/>
  <c r="G1191" i="1"/>
  <c r="G1190" i="1"/>
  <c r="G1189" i="1"/>
  <c r="G1188" i="1"/>
  <c r="G1187" i="1"/>
  <c r="G1186" i="1"/>
  <c r="G1185" i="1"/>
  <c r="G1184" i="1"/>
  <c r="G1183" i="1"/>
  <c r="G1182" i="1"/>
  <c r="G1181" i="1"/>
  <c r="G1180" i="1"/>
  <c r="G1179" i="1"/>
  <c r="G1178" i="1"/>
  <c r="G1177" i="1"/>
  <c r="G1176" i="1"/>
  <c r="G1175" i="1"/>
  <c r="G1174" i="1"/>
  <c r="G1173" i="1"/>
  <c r="G1172" i="1"/>
  <c r="G1171" i="1"/>
  <c r="G1170" i="1"/>
  <c r="G1169" i="1"/>
  <c r="G1168" i="1"/>
  <c r="G1167" i="1"/>
  <c r="G1166" i="1"/>
  <c r="G1165" i="1"/>
  <c r="G1164" i="1"/>
  <c r="G1163" i="1"/>
  <c r="G1162" i="1"/>
  <c r="G1161" i="1"/>
  <c r="G1160" i="1"/>
  <c r="G1159" i="1"/>
  <c r="G1158" i="1"/>
  <c r="G1157" i="1"/>
  <c r="G1156" i="1"/>
  <c r="G1155" i="1"/>
  <c r="G1154" i="1"/>
  <c r="G1153" i="1"/>
  <c r="G1152" i="1"/>
  <c r="G1151" i="1"/>
  <c r="G1150" i="1"/>
  <c r="G1149" i="1"/>
  <c r="G1148" i="1"/>
  <c r="G1147" i="1"/>
  <c r="G1146" i="1"/>
  <c r="G1145" i="1"/>
  <c r="G1144" i="1"/>
  <c r="G1143" i="1"/>
  <c r="G1142" i="1"/>
  <c r="G1141" i="1"/>
  <c r="G1140" i="1"/>
  <c r="G1139" i="1"/>
  <c r="G1138" i="1"/>
  <c r="G1137" i="1"/>
  <c r="G1136" i="1"/>
  <c r="G1135" i="1"/>
  <c r="G1134" i="1"/>
  <c r="G1133" i="1"/>
  <c r="G1132" i="1"/>
  <c r="G1131" i="1"/>
  <c r="G1130" i="1"/>
  <c r="G1129" i="1"/>
  <c r="G1128" i="1"/>
  <c r="G1127" i="1"/>
  <c r="G1126" i="1"/>
  <c r="G1125" i="1"/>
  <c r="G1124" i="1"/>
  <c r="G1123" i="1"/>
  <c r="G1122" i="1"/>
  <c r="G1121" i="1"/>
  <c r="G1120" i="1"/>
  <c r="G1119" i="1"/>
  <c r="G1118" i="1"/>
  <c r="G1117" i="1"/>
  <c r="G1116" i="1"/>
  <c r="G1115" i="1"/>
  <c r="G1114" i="1"/>
  <c r="G1113" i="1"/>
  <c r="G1112" i="1"/>
  <c r="G1111" i="1"/>
  <c r="G1110" i="1"/>
  <c r="G1109" i="1"/>
  <c r="G1108" i="1"/>
  <c r="G1107" i="1"/>
  <c r="G1106" i="1"/>
  <c r="G1105" i="1"/>
  <c r="G1104" i="1"/>
  <c r="G1103" i="1"/>
  <c r="G1102" i="1"/>
  <c r="G1101" i="1"/>
  <c r="G1100" i="1"/>
  <c r="G1099" i="1"/>
  <c r="G1098" i="1"/>
  <c r="G1097" i="1"/>
  <c r="G1096" i="1"/>
  <c r="G1095" i="1"/>
  <c r="G1094" i="1"/>
  <c r="G1093" i="1"/>
  <c r="G1092" i="1"/>
  <c r="G1091" i="1"/>
  <c r="G1090" i="1"/>
  <c r="G1089" i="1"/>
  <c r="G1088" i="1"/>
  <c r="G1087" i="1"/>
  <c r="G1086" i="1"/>
  <c r="G1085" i="1"/>
  <c r="G1084" i="1"/>
  <c r="G1083" i="1"/>
  <c r="G1082" i="1"/>
  <c r="G1081" i="1"/>
  <c r="G1080" i="1"/>
  <c r="G1079" i="1"/>
  <c r="G1078" i="1"/>
  <c r="G1077" i="1"/>
  <c r="G1076" i="1"/>
  <c r="G1075" i="1"/>
  <c r="G1074" i="1"/>
  <c r="G1073" i="1"/>
  <c r="G1072" i="1"/>
  <c r="G1071" i="1"/>
  <c r="G1070" i="1"/>
  <c r="G1069" i="1"/>
  <c r="G1068" i="1"/>
  <c r="G1067" i="1"/>
  <c r="G1066" i="1"/>
  <c r="G1065" i="1"/>
  <c r="G1064" i="1"/>
  <c r="G1063" i="1"/>
  <c r="G1062" i="1"/>
  <c r="G1061" i="1"/>
  <c r="G1060" i="1"/>
  <c r="G1059" i="1"/>
  <c r="G1058" i="1"/>
  <c r="G1057" i="1"/>
  <c r="G1056" i="1"/>
  <c r="G1055" i="1"/>
  <c r="G1054" i="1"/>
  <c r="G1053" i="1"/>
  <c r="G1052" i="1"/>
  <c r="G1051" i="1"/>
  <c r="G1050" i="1"/>
  <c r="G1049" i="1"/>
  <c r="G1048" i="1"/>
  <c r="G1047" i="1"/>
  <c r="G1046" i="1"/>
  <c r="G1045" i="1"/>
  <c r="G1044" i="1"/>
  <c r="G1043" i="1"/>
  <c r="G1042" i="1"/>
  <c r="G1041" i="1"/>
  <c r="G1040" i="1"/>
  <c r="G1039" i="1"/>
  <c r="G1038" i="1"/>
  <c r="G1037" i="1"/>
  <c r="G1036" i="1"/>
  <c r="G1035" i="1"/>
  <c r="G1034" i="1"/>
  <c r="G1033" i="1"/>
  <c r="G1032" i="1"/>
  <c r="G1031" i="1"/>
  <c r="G1030" i="1"/>
  <c r="G1029" i="1"/>
  <c r="G1028" i="1"/>
  <c r="G1027" i="1"/>
  <c r="G1026" i="1"/>
  <c r="G1025" i="1"/>
  <c r="G1024" i="1"/>
  <c r="G1023" i="1"/>
  <c r="G1022" i="1"/>
  <c r="G1021" i="1"/>
  <c r="G1020" i="1"/>
  <c r="G1019" i="1"/>
  <c r="G1018" i="1"/>
  <c r="G1017" i="1"/>
  <c r="G1016" i="1"/>
  <c r="G1015" i="1"/>
  <c r="G1014" i="1"/>
  <c r="G1013" i="1"/>
  <c r="G1012" i="1"/>
  <c r="G1011" i="1"/>
  <c r="G1010" i="1"/>
  <c r="G1009" i="1"/>
  <c r="G1008" i="1"/>
  <c r="G1007" i="1"/>
  <c r="G1006" i="1"/>
  <c r="G1005" i="1"/>
  <c r="G1004" i="1"/>
  <c r="G1003" i="1"/>
  <c r="G1002" i="1"/>
  <c r="G1001" i="1"/>
  <c r="G1000" i="1"/>
  <c r="G999" i="1"/>
  <c r="G998" i="1"/>
  <c r="G997" i="1"/>
  <c r="G996" i="1"/>
  <c r="G995" i="1"/>
  <c r="G994" i="1"/>
  <c r="G993" i="1"/>
  <c r="G992" i="1"/>
  <c r="G991" i="1"/>
  <c r="G990" i="1"/>
  <c r="G989" i="1"/>
  <c r="G988" i="1"/>
  <c r="G987" i="1"/>
  <c r="G986" i="1"/>
  <c r="G985" i="1"/>
  <c r="G984" i="1"/>
  <c r="G983" i="1"/>
  <c r="G982" i="1"/>
  <c r="G981" i="1"/>
  <c r="G980" i="1"/>
  <c r="G979" i="1"/>
  <c r="G978" i="1"/>
  <c r="G977" i="1"/>
  <c r="G976" i="1"/>
  <c r="G975" i="1"/>
  <c r="G974" i="1"/>
  <c r="G973" i="1"/>
  <c r="G972" i="1"/>
  <c r="G971" i="1"/>
  <c r="G970" i="1"/>
  <c r="G969" i="1"/>
  <c r="G968" i="1"/>
  <c r="G967" i="1"/>
  <c r="G966" i="1"/>
  <c r="G965" i="1"/>
  <c r="G964" i="1"/>
  <c r="G963" i="1"/>
  <c r="G962" i="1"/>
  <c r="G961" i="1"/>
  <c r="G960" i="1"/>
  <c r="G959" i="1"/>
  <c r="G958" i="1"/>
  <c r="G957" i="1"/>
  <c r="G956" i="1"/>
  <c r="G955" i="1"/>
  <c r="G954" i="1"/>
  <c r="G953" i="1"/>
  <c r="G952" i="1"/>
  <c r="G951" i="1"/>
  <c r="G950" i="1"/>
  <c r="G949" i="1"/>
  <c r="G948" i="1"/>
  <c r="G947" i="1"/>
  <c r="G946" i="1"/>
  <c r="G945" i="1"/>
  <c r="G944" i="1"/>
  <c r="G943" i="1"/>
  <c r="G942" i="1"/>
  <c r="G941" i="1"/>
  <c r="G940" i="1"/>
  <c r="G939" i="1"/>
  <c r="G938" i="1"/>
  <c r="G937" i="1"/>
  <c r="G936" i="1"/>
  <c r="G935" i="1"/>
  <c r="G934" i="1"/>
  <c r="G933" i="1"/>
  <c r="G932" i="1"/>
  <c r="G931" i="1"/>
  <c r="G930" i="1"/>
  <c r="G929" i="1"/>
  <c r="G928" i="1"/>
  <c r="G927" i="1"/>
  <c r="G926" i="1"/>
  <c r="G925" i="1"/>
  <c r="G924" i="1"/>
  <c r="G923" i="1"/>
  <c r="G922" i="1"/>
  <c r="G921" i="1"/>
  <c r="G920" i="1"/>
  <c r="G919" i="1"/>
  <c r="G918" i="1"/>
  <c r="G917" i="1"/>
  <c r="G916" i="1"/>
  <c r="G915" i="1"/>
  <c r="G914" i="1"/>
  <c r="G913" i="1"/>
  <c r="G912" i="1"/>
  <c r="G911" i="1"/>
  <c r="G910" i="1"/>
  <c r="G909" i="1"/>
  <c r="G908" i="1"/>
  <c r="G907" i="1"/>
  <c r="G906" i="1"/>
  <c r="G905" i="1"/>
  <c r="G904" i="1"/>
  <c r="G903" i="1"/>
  <c r="G902" i="1"/>
  <c r="G901" i="1"/>
  <c r="G900" i="1"/>
  <c r="G899" i="1"/>
  <c r="G898" i="1"/>
  <c r="G897" i="1"/>
  <c r="G896" i="1"/>
  <c r="G895" i="1"/>
  <c r="G894" i="1"/>
  <c r="G893" i="1"/>
  <c r="G892" i="1"/>
  <c r="G891" i="1"/>
  <c r="G890" i="1"/>
  <c r="G889" i="1"/>
  <c r="G888" i="1"/>
  <c r="G887" i="1"/>
  <c r="G886" i="1"/>
  <c r="G885" i="1"/>
  <c r="G884" i="1"/>
  <c r="G883" i="1"/>
  <c r="G882" i="1"/>
  <c r="G881" i="1"/>
  <c r="G880" i="1"/>
  <c r="G879" i="1"/>
  <c r="G878" i="1"/>
  <c r="G877" i="1"/>
  <c r="G876" i="1"/>
  <c r="G875" i="1"/>
  <c r="G874" i="1"/>
  <c r="G873" i="1"/>
  <c r="G872" i="1"/>
  <c r="G871" i="1"/>
  <c r="G870" i="1"/>
  <c r="G869" i="1"/>
  <c r="G868" i="1"/>
  <c r="G867" i="1"/>
  <c r="G866" i="1"/>
  <c r="G865" i="1"/>
  <c r="G864" i="1"/>
  <c r="G863" i="1"/>
  <c r="G862" i="1"/>
  <c r="G861" i="1"/>
  <c r="G860" i="1"/>
  <c r="G859" i="1"/>
  <c r="G858" i="1"/>
  <c r="G857" i="1"/>
  <c r="G856" i="1"/>
  <c r="G855" i="1"/>
  <c r="G854" i="1"/>
  <c r="G853" i="1"/>
  <c r="G852" i="1"/>
  <c r="G851" i="1"/>
  <c r="G850" i="1"/>
  <c r="G849" i="1"/>
  <c r="G848" i="1"/>
  <c r="G847" i="1"/>
  <c r="G846" i="1"/>
  <c r="G845" i="1"/>
  <c r="G844" i="1"/>
  <c r="G843" i="1"/>
  <c r="G842" i="1"/>
  <c r="G841" i="1"/>
  <c r="G840" i="1"/>
  <c r="G839" i="1"/>
  <c r="G838" i="1"/>
  <c r="G837" i="1"/>
  <c r="G836" i="1"/>
  <c r="G835" i="1"/>
  <c r="G834" i="1"/>
  <c r="G833" i="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757" i="1"/>
  <c r="G756" i="1"/>
  <c r="G755" i="1"/>
  <c r="G754" i="1"/>
  <c r="G753" i="1"/>
  <c r="G752" i="1"/>
  <c r="G751" i="1"/>
  <c r="G750" i="1"/>
  <c r="G749" i="1"/>
  <c r="G748" i="1"/>
  <c r="G747" i="1"/>
  <c r="G746" i="1"/>
  <c r="G745" i="1"/>
  <c r="G744" i="1"/>
  <c r="G743" i="1"/>
  <c r="G742" i="1"/>
  <c r="G741" i="1"/>
  <c r="G740" i="1"/>
  <c r="G739" i="1"/>
  <c r="G738" i="1"/>
  <c r="G737" i="1"/>
  <c r="G736" i="1"/>
  <c r="G735" i="1"/>
  <c r="G734" i="1"/>
  <c r="G733" i="1"/>
  <c r="G732" i="1"/>
  <c r="G731" i="1"/>
  <c r="G730" i="1"/>
  <c r="G729" i="1"/>
  <c r="G728" i="1"/>
  <c r="G727" i="1"/>
  <c r="G726" i="1"/>
  <c r="G725" i="1"/>
  <c r="G724" i="1"/>
  <c r="G723" i="1"/>
  <c r="G722" i="1"/>
  <c r="G721" i="1"/>
  <c r="G720" i="1"/>
  <c r="G719" i="1"/>
  <c r="G718" i="1"/>
  <c r="G717" i="1"/>
  <c r="G716" i="1"/>
  <c r="G715" i="1"/>
  <c r="G714" i="1"/>
  <c r="G713" i="1"/>
  <c r="G712" i="1"/>
  <c r="G711" i="1"/>
  <c r="G710" i="1"/>
  <c r="G709" i="1"/>
  <c r="G708" i="1"/>
  <c r="G707" i="1"/>
  <c r="G706" i="1"/>
  <c r="G705" i="1"/>
  <c r="G704" i="1"/>
  <c r="G703" i="1"/>
  <c r="G702" i="1"/>
  <c r="G701" i="1"/>
  <c r="G700" i="1"/>
  <c r="G699" i="1"/>
  <c r="G698" i="1"/>
  <c r="G697" i="1"/>
  <c r="G696" i="1"/>
  <c r="G695" i="1"/>
  <c r="G694" i="1"/>
  <c r="G693" i="1"/>
  <c r="G692" i="1"/>
  <c r="G691" i="1"/>
  <c r="G690" i="1"/>
  <c r="G689" i="1"/>
  <c r="G688" i="1"/>
  <c r="G687" i="1"/>
  <c r="G686" i="1"/>
  <c r="G685" i="1"/>
  <c r="G684" i="1"/>
  <c r="G683" i="1"/>
  <c r="G682" i="1"/>
  <c r="G681" i="1"/>
  <c r="G680" i="1"/>
  <c r="G679" i="1"/>
  <c r="G678" i="1"/>
  <c r="G677" i="1"/>
  <c r="G676" i="1"/>
  <c r="G675" i="1"/>
  <c r="G674" i="1"/>
  <c r="G673" i="1"/>
  <c r="G672" i="1"/>
  <c r="G671" i="1"/>
  <c r="G670" i="1"/>
  <c r="G669" i="1"/>
  <c r="G668" i="1"/>
  <c r="G667" i="1"/>
  <c r="G666" i="1"/>
  <c r="G665" i="1"/>
  <c r="G664" i="1"/>
  <c r="G663" i="1"/>
  <c r="G662" i="1"/>
  <c r="G661" i="1"/>
  <c r="G660" i="1"/>
  <c r="G659" i="1"/>
  <c r="G658" i="1"/>
  <c r="G657" i="1"/>
  <c r="G656" i="1"/>
  <c r="G655" i="1"/>
  <c r="G654" i="1"/>
  <c r="G653" i="1"/>
  <c r="G652" i="1"/>
  <c r="G651" i="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M1722" i="1" l="1"/>
  <c r="M1723" i="1" l="1"/>
  <c r="M1724" i="1" l="1"/>
  <c r="M1725" i="1" l="1"/>
  <c r="G6" i="1"/>
  <c r="M1726" i="1" l="1"/>
  <c r="M1727" i="1" s="1"/>
  <c r="M1728" i="1" s="1"/>
  <c r="M1729" i="1" s="1"/>
  <c r="M1730" i="1" s="1"/>
  <c r="G7" i="1"/>
</calcChain>
</file>

<file path=xl/sharedStrings.xml><?xml version="1.0" encoding="utf-8"?>
<sst xmlns="http://schemas.openxmlformats.org/spreadsheetml/2006/main" count="181" uniqueCount="157">
  <si>
    <t>Division</t>
  </si>
  <si>
    <t>Player's Name</t>
  </si>
  <si>
    <t>Age Group</t>
  </si>
  <si>
    <t>Team Name</t>
  </si>
  <si>
    <t>Uniform Number</t>
  </si>
  <si>
    <t>Birth Date</t>
  </si>
  <si>
    <t>U12B</t>
  </si>
  <si>
    <t>U12G</t>
  </si>
  <si>
    <t>U14B</t>
  </si>
  <si>
    <t>U14G</t>
  </si>
  <si>
    <t>U16B</t>
  </si>
  <si>
    <t>U16G</t>
  </si>
  <si>
    <t>U19B</t>
  </si>
  <si>
    <t>U19G</t>
  </si>
  <si>
    <t xml:space="preserve">Club:  </t>
  </si>
  <si>
    <t>Alexandria</t>
  </si>
  <si>
    <t>Annandale</t>
  </si>
  <si>
    <t>Ashburn</t>
  </si>
  <si>
    <t>Chantilly</t>
  </si>
  <si>
    <t>Clarke</t>
  </si>
  <si>
    <t>Fairfax</t>
  </si>
  <si>
    <t>Falls Church</t>
  </si>
  <si>
    <t>Fauquier</t>
  </si>
  <si>
    <t>Great Falls</t>
  </si>
  <si>
    <t>Gunston</t>
  </si>
  <si>
    <t>Herndon</t>
  </si>
  <si>
    <t>Haymarket</t>
  </si>
  <si>
    <t>Lee-Mt. Vern.</t>
  </si>
  <si>
    <t>Loudoun</t>
  </si>
  <si>
    <t>McLean</t>
  </si>
  <si>
    <t>Northern VA</t>
  </si>
  <si>
    <t>Prince William</t>
  </si>
  <si>
    <t>Reston</t>
  </si>
  <si>
    <t>Soccer on the Hill</t>
  </si>
  <si>
    <t>Southwestern</t>
  </si>
  <si>
    <t>Springfield</t>
  </si>
  <si>
    <t>Sterling</t>
  </si>
  <si>
    <t>Vienna</t>
  </si>
  <si>
    <t>Clubs</t>
  </si>
  <si>
    <t>Braddock Road</t>
  </si>
  <si>
    <t>Season:</t>
  </si>
  <si>
    <t>Season</t>
  </si>
  <si>
    <t>Fall 2017</t>
  </si>
  <si>
    <t>Season Start Date</t>
  </si>
  <si>
    <t>Spring 2018</t>
  </si>
  <si>
    <t>Season End Date</t>
  </si>
  <si>
    <t>U10</t>
  </si>
  <si>
    <t>U120</t>
  </si>
  <si>
    <t>U121</t>
  </si>
  <si>
    <t>U122</t>
  </si>
  <si>
    <t>U140</t>
  </si>
  <si>
    <t>U141</t>
  </si>
  <si>
    <t>U142</t>
  </si>
  <si>
    <t>U160</t>
  </si>
  <si>
    <t>U161</t>
  </si>
  <si>
    <t>U162</t>
  </si>
  <si>
    <t>U190</t>
  </si>
  <si>
    <t>U191</t>
  </si>
  <si>
    <t>U192</t>
  </si>
  <si>
    <t>U16</t>
  </si>
  <si>
    <t>U19</t>
  </si>
  <si>
    <t>Actual Age Group</t>
  </si>
  <si>
    <t>Age Group Check</t>
  </si>
  <si>
    <t>Age Group Match</t>
  </si>
  <si>
    <t>Age Group Code</t>
  </si>
  <si>
    <t>Waiver Required</t>
  </si>
  <si>
    <t xml:space="preserve">Roster Date:  </t>
  </si>
  <si>
    <t>Only Enter Data in the White Cells Below - Shaded Cells Contain Formulas</t>
  </si>
  <si>
    <t>SFL Master Player Roster Form</t>
  </si>
  <si>
    <t>Select the season from the drop-down list.</t>
  </si>
  <si>
    <t>Enter the following data for each player:</t>
  </si>
  <si>
    <t>Enter the current date for the Roster Data.  This date should be updated whenever future updates are made to the roster</t>
  </si>
  <si>
    <t>• Actual age groups will be displayed.  The age groups are calculated based on the age cut-off date for the selected season.</t>
  </si>
  <si>
    <t>• A count of all players in the list will be displayed near the upper right corner of the table.</t>
  </si>
  <si>
    <t>• A count of players with missing uniform numbers will be displayed near the upper right corner of the table.</t>
  </si>
  <si>
    <t>• Players who are too young (U9s and below) or too old (U20s and above) to play in the SFL.</t>
  </si>
  <si>
    <t xml:space="preserve">Total Players Listed:  </t>
  </si>
  <si>
    <t xml:space="preserve">Missing Uniform Numbers:  </t>
  </si>
  <si>
    <t>General</t>
  </si>
  <si>
    <t>Steps</t>
  </si>
  <si>
    <t xml:space="preserve">• Up to 1,700 players can be listed.  Rows may not be deleted or inserted.  However, they may be left blank. </t>
  </si>
  <si>
    <r>
      <t xml:space="preserve">• </t>
    </r>
    <r>
      <rPr>
        <b/>
        <sz val="11"/>
        <color theme="1"/>
        <rFont val="Arial"/>
        <family val="2"/>
        <scheme val="minor"/>
      </rPr>
      <t>Select the filter for Team Name and make sure that only the expected team names are shown</t>
    </r>
    <r>
      <rPr>
        <sz val="11"/>
        <color theme="1"/>
        <rFont val="Arial"/>
        <family val="2"/>
        <scheme val="minor"/>
      </rPr>
      <t>.  For example, if a club only has one team for each age group and the same standard team is used for each team, then the filter should only show one team name.</t>
    </r>
  </si>
  <si>
    <r>
      <t xml:space="preserve">• </t>
    </r>
    <r>
      <rPr>
        <b/>
        <sz val="11"/>
        <color theme="1"/>
        <rFont val="Arial"/>
        <family val="2"/>
        <scheme val="minor"/>
      </rPr>
      <t xml:space="preserve">Changing Existing Data </t>
    </r>
    <r>
      <rPr>
        <sz val="11"/>
        <color theme="1"/>
        <rFont val="Arial"/>
        <family val="2"/>
        <scheme val="minor"/>
      </rPr>
      <t>- Player data can be updated by editing existing rows (e.g. to add uniform numbers or change team names), or by replacing all data in the file (i.e. when team data is managed in another source and has to be copied to this file).</t>
    </r>
  </si>
  <si>
    <r>
      <t xml:space="preserve">• </t>
    </r>
    <r>
      <rPr>
        <b/>
        <sz val="11"/>
        <color theme="1"/>
        <rFont val="Arial"/>
        <family val="2"/>
        <scheme val="minor"/>
      </rPr>
      <t>Adding Data</t>
    </r>
    <r>
      <rPr>
        <sz val="11"/>
        <color theme="1"/>
        <rFont val="Arial"/>
        <family val="2"/>
        <scheme val="minor"/>
      </rPr>
      <t xml:space="preserve"> - Rows cannot be inserted in the table.  This functionality was deleted because the features that apply to other rows would not be available for inserted rows.  Always enter new players at the end of the list or in blank rows caused by deleting data.  The column filtering features can be used to view all players on a team. </t>
    </r>
  </si>
  <si>
    <r>
      <t xml:space="preserve">• </t>
    </r>
    <r>
      <rPr>
        <b/>
        <sz val="11"/>
        <color theme="1"/>
        <rFont val="Arial"/>
        <family val="2"/>
        <scheme val="minor"/>
      </rPr>
      <t>Select the filter for Age Group and make sure that (1) all the expected age groups are shown and (2) only the expected age groups are shown.</t>
    </r>
    <r>
      <rPr>
        <sz val="11"/>
        <color theme="1"/>
        <rFont val="Arial"/>
        <family val="2"/>
        <scheme val="minor"/>
      </rPr>
      <t xml:space="preserve">   For example, if only U16 Boys and U19 Boys teams have been registered with the SFL, then (1) only these age groups should be shown and (2) both these age groups are shown in the filter. </t>
    </r>
  </si>
  <si>
    <r>
      <t>•</t>
    </r>
    <r>
      <rPr>
        <b/>
        <sz val="11"/>
        <color theme="1"/>
        <rFont val="Arial"/>
        <family val="2"/>
        <scheme val="minor"/>
      </rPr>
      <t xml:space="preserve"> Select the filter for the Actual Age Group</t>
    </r>
    <r>
      <rPr>
        <sz val="11"/>
        <color theme="1"/>
        <rFont val="Arial"/>
        <family val="2"/>
        <scheme val="minor"/>
      </rPr>
      <t xml:space="preserve"> column to make sure that (1) only the expected age groups are shown, e.g., U10 for U10 players assigned to U12 teams or no U10s are shown if no U10s are expected to play and (2) no players are shown as being too young or too old for the SFL.  If an unexpected age group is shown, e.g., U10 when no U10s should be shown, then select that filter to show the player(s) and make the necessary corrections. </t>
    </r>
  </si>
  <si>
    <r>
      <t xml:space="preserve">• </t>
    </r>
    <r>
      <rPr>
        <b/>
        <sz val="11"/>
        <color theme="1"/>
        <rFont val="Arial"/>
        <family val="2"/>
        <scheme val="minor"/>
      </rPr>
      <t>Filter the Waiver Required</t>
    </r>
    <r>
      <rPr>
        <sz val="11"/>
        <color theme="1"/>
        <rFont val="Arial"/>
        <family val="2"/>
        <scheme val="minor"/>
      </rPr>
      <t xml:space="preserve"> column to make sure that (1) only players that are expected to need waivers are listed and (2) a request has been submitted to the SFL for approval or a waiver has been granted.  If unexpected waivers are shown, e.g., no waivers are expected to be shown but the filter shows Waiver Needed as one of the selections, then select that filter to show the player(s) and make the necessary corrections. </t>
    </r>
  </si>
  <si>
    <r>
      <rPr>
        <b/>
        <sz val="14"/>
        <color theme="1"/>
        <rFont val="Arial"/>
        <family val="2"/>
        <scheme val="minor"/>
      </rPr>
      <t>Check the results.</t>
    </r>
    <r>
      <rPr>
        <sz val="11"/>
        <color theme="1"/>
        <rFont val="Arial"/>
        <family val="2"/>
        <scheme val="minor"/>
      </rPr>
      <t/>
    </r>
  </si>
  <si>
    <t>System Generated Name 1</t>
  </si>
  <si>
    <t>System Generated Name 2</t>
  </si>
  <si>
    <t>Master Roster Name</t>
  </si>
  <si>
    <t>Format</t>
  </si>
  <si>
    <t>First Name Last Name</t>
  </si>
  <si>
    <t>Last Name, First Name</t>
  </si>
  <si>
    <t>Format Code</t>
  </si>
  <si>
    <t>Full names for the players will appear in the column below after using the drop down list in the column heading to select the format that you want to use.</t>
  </si>
  <si>
    <t>Player Name Concatenation Feature</t>
  </si>
  <si>
    <t xml:space="preserve">     Total Names Entered:  </t>
  </si>
  <si>
    <r>
      <rPr>
        <b/>
        <sz val="11"/>
        <color theme="1"/>
        <rFont val="Arial"/>
        <family val="2"/>
        <scheme val="minor"/>
      </rPr>
      <t xml:space="preserve">Note: </t>
    </r>
    <r>
      <rPr>
        <sz val="11"/>
        <color theme="1"/>
        <rFont val="Arial"/>
        <family val="2"/>
        <scheme val="minor"/>
      </rPr>
      <t xml:space="preserve"> When copying player data from another file, you should be careful to only paste the data values that will correspond to cells A2:B1706 on the Name Concatenation worksheet, i.e., do not attempt to paste rows of data from one Excel spread sheet into the Name Concatenation worksheet.  Rather, mark the cells you want to copy and then use the Paste Special Values command to copy the data into this work sheet.  </t>
    </r>
  </si>
  <si>
    <r>
      <rPr>
        <b/>
        <sz val="11"/>
        <color theme="1"/>
        <rFont val="Arial"/>
        <family val="2"/>
        <scheme val="minor"/>
      </rPr>
      <t xml:space="preserve">Note: </t>
    </r>
    <r>
      <rPr>
        <sz val="11"/>
        <color theme="1"/>
        <rFont val="Arial"/>
        <family val="2"/>
        <scheme val="minor"/>
      </rPr>
      <t xml:space="preserve"> If you are copying player data from another file, you should be careful to only paste the data values that will correspond to cells A2:F1706 on the Master Roster Data work sheet, i.e., do not attempt to paste rows of data from one Excel spread sheet into the Master Roster Data work sheet.  Rather, mark the cells you want to copy and then use the Paste Special Values command to copy the data into this work sheet.  </t>
    </r>
  </si>
  <si>
    <t>As players are entered in the Name Concatenation work sheet, a count of all players in the list will be displayed near the upper right corner of the table.</t>
  </si>
  <si>
    <t>• Player data can be listed in any order and updates can be made by replacing all data on the work sheet, or simply adding new player data at the end of the work sheet.</t>
  </si>
  <si>
    <t>As players are entered in the Master Roster Data work sheet the following will occur automatically:</t>
  </si>
  <si>
    <t xml:space="preserve">• Player data can be listed in any order and updates can be made by replacing all data on the work sheet, or simply adding new player data at the end of the work sheet.  </t>
  </si>
  <si>
    <r>
      <t xml:space="preserve">• </t>
    </r>
    <r>
      <rPr>
        <b/>
        <sz val="11"/>
        <color theme="1"/>
        <rFont val="Arial"/>
        <family val="2"/>
        <scheme val="minor"/>
      </rPr>
      <t>Validate total players shown in the upper right hand corner.</t>
    </r>
    <r>
      <rPr>
        <sz val="11"/>
        <color theme="1"/>
        <rFont val="Arial"/>
        <family val="2"/>
        <scheme val="minor"/>
      </rPr>
      <t xml:space="preserve">  The total numbers of players shown should agree with the expected number of players that were planned to be entered on the work sheet.</t>
    </r>
  </si>
  <si>
    <r>
      <t xml:space="preserve">• </t>
    </r>
    <r>
      <rPr>
        <b/>
        <sz val="11"/>
        <color theme="1"/>
        <rFont val="Arial"/>
        <family val="2"/>
        <scheme val="minor"/>
      </rPr>
      <t>Validate the name format.</t>
    </r>
    <r>
      <rPr>
        <sz val="11"/>
        <color theme="1"/>
        <rFont val="Arial"/>
        <family val="2"/>
        <scheme val="minor"/>
      </rPr>
      <t xml:space="preserve">  Make sure that the name is presented in the proper format in the Master Roster Name column.  If it is not, then simply change the name concatenation feature in the drop down list and all names will be automatically changed.</t>
    </r>
  </si>
  <si>
    <r>
      <t xml:space="preserve">• </t>
    </r>
    <r>
      <rPr>
        <b/>
        <sz val="11"/>
        <color theme="1"/>
        <rFont val="Arial"/>
        <family val="2"/>
        <scheme val="minor"/>
      </rPr>
      <t>Check the last row number.</t>
    </r>
    <r>
      <rPr>
        <sz val="11"/>
        <color theme="1"/>
        <rFont val="Arial"/>
        <family val="2"/>
        <scheme val="minor"/>
      </rPr>
      <t xml:space="preserve">  Go the last row of the names and make sure that it agrees with the last row of the player data on the Master Roster Data work sheet.  For example, if the Master Roster Data work sheet has player data on rows 6 through 200, then the last row of names should also be row 200 on the Name Concatenation work sheet. </t>
    </r>
  </si>
  <si>
    <t>Highlight the applicable name data in Column C and select Copy.  For example, if names are contained in cells C6 through C200, then those cells should be selected for copying.</t>
  </si>
  <si>
    <t>Go to the Master Roster Data work sheet and put the cursor on the applicable Player's Name cell (normally E6) and use the Paste Special Values command to copy the results to this work sheet.</t>
  </si>
  <si>
    <t>Save the work sheet in case something goes wrong during the next steps.</t>
  </si>
  <si>
    <t>Validate that the expected results were achieved by using the Check the Results step for the Master Roster Data work sheet above.</t>
  </si>
  <si>
    <r>
      <rPr>
        <b/>
        <sz val="11"/>
        <color theme="1"/>
        <rFont val="Arial"/>
        <family val="2"/>
        <scheme val="minor"/>
      </rPr>
      <t>Note:</t>
    </r>
    <r>
      <rPr>
        <sz val="11"/>
        <color theme="1"/>
        <rFont val="Arial"/>
        <family val="2"/>
        <scheme val="minor"/>
      </rPr>
      <t xml:space="preserve">  It does not matter if some rows are left blank as long as those blanks are consistent between the work sheets.  For example, assume that row 18 is left blank on the Master Roster Data work sheet.  Row 18 should also be left blank on the Name Concatenation work sheet.</t>
    </r>
  </si>
  <si>
    <t>The Master Roster Data work sheet is used to list all the players on all the teams being registered by a club with the SFL.  Only the white cells on this work sheet should be filled in with data (shaded cells have formulas).</t>
  </si>
  <si>
    <t>Master Roster Data Work Sheet</t>
  </si>
  <si>
    <t>This work sheet is provided to support systems that are only able to provide a club with a player's first and last name rather than the combined player name used on the Master Roster Data work sheet.  If a club does not need this work sheet, then it may be left blank since it is not required by the SFL.</t>
  </si>
  <si>
    <r>
      <t xml:space="preserve">• </t>
    </r>
    <r>
      <rPr>
        <b/>
        <sz val="11"/>
        <color theme="1"/>
        <rFont val="Arial"/>
        <family val="2"/>
        <scheme val="minor"/>
      </rPr>
      <t>Deleting Data</t>
    </r>
    <r>
      <rPr>
        <sz val="11"/>
        <color theme="1"/>
        <rFont val="Arial"/>
        <family val="2"/>
        <scheme val="minor"/>
      </rPr>
      <t xml:space="preserve"> - Players who have dropped out can be removed from the list by simply clearing the data out of the row and leaving a blank row in the table.   Rows cannot be deleted.</t>
    </r>
  </si>
  <si>
    <t>• This spread sheet was designed using Excel 2007/2010 features.  Some of the look up and data validation features will not work properly with earlier versions of Excel.  However, the spread sheet can still be used to enter data.</t>
  </si>
  <si>
    <r>
      <rPr>
        <b/>
        <sz val="11"/>
        <color theme="1"/>
        <rFont val="Arial"/>
        <family val="2"/>
        <scheme val="minor"/>
      </rPr>
      <t>Important:</t>
    </r>
    <r>
      <rPr>
        <sz val="11"/>
        <color theme="1"/>
        <rFont val="Arial"/>
        <family val="2"/>
        <scheme val="minor"/>
      </rPr>
      <t xml:space="preserve">  It is critical that the names are shown in the same order as the other data for that player in the Master Roster Data work sheet.  For example, if the age group, team name, and birth date shown on row 6 of the Master Roster Data work sheet is for Sam Jones, then the name data for Sam Jones should be shown on row 6 of the Name Concatenation work sheet.  Similarly, if row 25 on the Master Roster Data work sheet is blank, the row 25 on the Name Concatenation work sheet should be blank. </t>
    </r>
  </si>
  <si>
    <t>Select the name concatenation feature that you want to use, i.e., first name/last name or last name/first name from the drop-down list.  It does not matter to the SFL which option is selected.  However, it should match the way that the data is loaded into the first two columns.  For example, if the data in column A is the player's first name, the  first name/last name option should be selected.</t>
  </si>
  <si>
    <t>Paste the name data into this work sheet.</t>
  </si>
  <si>
    <r>
      <t xml:space="preserve">• </t>
    </r>
    <r>
      <rPr>
        <b/>
        <sz val="11"/>
        <rFont val="Arial"/>
        <family val="2"/>
        <scheme val="minor"/>
      </rPr>
      <t>Age Group</t>
    </r>
    <r>
      <rPr>
        <sz val="11"/>
        <color theme="1"/>
        <rFont val="Arial"/>
        <family val="2"/>
        <scheme val="minor"/>
      </rPr>
      <t xml:space="preserve"> - Select the age group for the TEAM the player is on from the drop down list.</t>
    </r>
  </si>
  <si>
    <r>
      <t xml:space="preserve">• </t>
    </r>
    <r>
      <rPr>
        <b/>
        <sz val="11"/>
        <rFont val="Arial"/>
        <family val="2"/>
        <scheme val="minor"/>
      </rPr>
      <t>Player Name</t>
    </r>
    <r>
      <rPr>
        <sz val="11"/>
        <color theme="1"/>
        <rFont val="Arial"/>
        <family val="2"/>
        <scheme val="minor"/>
      </rPr>
      <t xml:space="preserve"> - Enter player's name (see Player Name Concatenation Feature below).</t>
    </r>
  </si>
  <si>
    <r>
      <t xml:space="preserve">• </t>
    </r>
    <r>
      <rPr>
        <b/>
        <sz val="11"/>
        <rFont val="Arial"/>
        <family val="2"/>
        <scheme val="minor"/>
      </rPr>
      <t>Birth Date</t>
    </r>
    <r>
      <rPr>
        <sz val="11"/>
        <color theme="1"/>
        <rFont val="Arial"/>
        <family val="2"/>
        <scheme val="minor"/>
      </rPr>
      <t xml:space="preserve"> - Enter player's birth date.</t>
    </r>
  </si>
  <si>
    <t>Adding, Changing, and Deleting Data</t>
  </si>
  <si>
    <r>
      <t xml:space="preserve">• Although data cannot be sorted, filters are provided to display subsets of useful data.  These data subsets can be used to help validate and easily change the data being entered.  For example, simply selecting the filters for the </t>
    </r>
    <r>
      <rPr>
        <b/>
        <sz val="11"/>
        <color theme="1"/>
        <rFont val="Arial"/>
        <family val="2"/>
        <scheme val="minor"/>
      </rPr>
      <t>Age Group, Team Name, Waiver Required, and Actual Age Group</t>
    </r>
    <r>
      <rPr>
        <sz val="11"/>
        <color theme="1"/>
        <rFont val="Arial"/>
        <family val="2"/>
        <scheme val="minor"/>
      </rPr>
      <t xml:space="preserve"> columns will show age groups used, team names used, whether any waivers are required, and whether invalid birth dates are present.  On the other hand, selecting U14B on the Age Group filter and Alexandria 1 on the Team Name filter will show all the players assigned to the Alexandria 1 Under 14 Boys team.</t>
    </r>
  </si>
  <si>
    <t>Enter the club name in the blank beside the Club label using the drop down list.  This name is used to generate the drop-down list for the Team Name column.</t>
  </si>
  <si>
    <r>
      <t xml:space="preserve">• </t>
    </r>
    <r>
      <rPr>
        <b/>
        <sz val="11"/>
        <rFont val="Arial"/>
        <family val="2"/>
        <scheme val="minor"/>
      </rPr>
      <t>SFL Division</t>
    </r>
    <r>
      <rPr>
        <sz val="11"/>
        <color theme="1"/>
        <rFont val="Arial"/>
        <family val="2"/>
        <scheme val="minor"/>
      </rPr>
      <t xml:space="preserve"> - Select the SFL division that the team has been placed in from the drop down list. </t>
    </r>
    <r>
      <rPr>
        <b/>
        <sz val="11"/>
        <color theme="1"/>
        <rFont val="Arial"/>
        <family val="2"/>
        <scheme val="minor"/>
      </rPr>
      <t xml:space="preserve"> </t>
    </r>
  </si>
  <si>
    <r>
      <t xml:space="preserve">• </t>
    </r>
    <r>
      <rPr>
        <b/>
        <sz val="11"/>
        <rFont val="Arial"/>
        <family val="2"/>
        <scheme val="minor"/>
      </rPr>
      <t>Team Name</t>
    </r>
    <r>
      <rPr>
        <sz val="11"/>
        <color theme="1"/>
        <rFont val="Arial"/>
        <family val="2"/>
        <scheme val="minor"/>
      </rPr>
      <t xml:space="preserve"> - Select the team name for the player has been placed on from the drop down list.  </t>
    </r>
    <r>
      <rPr>
        <b/>
        <sz val="11"/>
        <color theme="1"/>
        <rFont val="Arial"/>
        <family val="2"/>
        <scheme val="minor"/>
      </rPr>
      <t>Important:</t>
    </r>
    <r>
      <rPr>
        <sz val="11"/>
        <color theme="1"/>
        <rFont val="Arial"/>
        <family val="2"/>
        <scheme val="minor"/>
      </rPr>
      <t xml:space="preserve">  If only a number is shown in the drop down list, then go back enter the club name at the top of the work sheet before entering player data.</t>
    </r>
  </si>
  <si>
    <r>
      <t xml:space="preserve">• </t>
    </r>
    <r>
      <rPr>
        <b/>
        <sz val="11"/>
        <rFont val="Arial"/>
        <family val="2"/>
        <scheme val="minor"/>
      </rPr>
      <t>Uniform Number</t>
    </r>
    <r>
      <rPr>
        <sz val="11"/>
        <color theme="1"/>
        <rFont val="Arial"/>
        <family val="2"/>
        <scheme val="minor"/>
      </rPr>
      <t xml:space="preserve"> - Enter player's uniform number.  </t>
    </r>
    <r>
      <rPr>
        <b/>
        <sz val="11"/>
        <color theme="1"/>
        <rFont val="Arial"/>
        <family val="2"/>
        <scheme val="minor"/>
      </rPr>
      <t xml:space="preserve">Note: </t>
    </r>
    <r>
      <rPr>
        <sz val="11"/>
        <color theme="1"/>
        <rFont val="Arial"/>
        <family val="2"/>
        <scheme val="minor"/>
      </rPr>
      <t xml:space="preserve"> Uniform numbers are not required on the Master Players submitted on March 15 and August 15.</t>
    </r>
  </si>
  <si>
    <t>• Players who will need waivers to play on their assigned team, e.g., division 2 of U12 or U14 age groups because they are too old to meet the age requirements for those divisions.</t>
  </si>
  <si>
    <r>
      <t xml:space="preserve">• </t>
    </r>
    <r>
      <rPr>
        <b/>
        <sz val="11"/>
        <color theme="1"/>
        <rFont val="Arial"/>
        <family val="2"/>
        <scheme val="minor"/>
      </rPr>
      <t>Validate that all the uniform numbers have been entered in the right hand corner.</t>
    </r>
    <r>
      <rPr>
        <sz val="11"/>
        <color theme="1"/>
        <rFont val="Arial"/>
        <family val="2"/>
        <scheme val="minor"/>
      </rPr>
      <t xml:space="preserve">  All players should have a unique uniform number for the team if the Master Player Roster is being submitted to the SFL to generate SFL Team Rosters.  </t>
    </r>
    <r>
      <rPr>
        <b/>
        <sz val="11"/>
        <color theme="1"/>
        <rFont val="Arial"/>
        <family val="2"/>
        <scheme val="minor"/>
      </rPr>
      <t>The Master Player Rosters due on March 15 and August 15 do not need uniform numbers.</t>
    </r>
  </si>
  <si>
    <t>Fall 2018</t>
  </si>
  <si>
    <t>U11B</t>
  </si>
  <si>
    <t>U11G</t>
  </si>
  <si>
    <t>U13B</t>
  </si>
  <si>
    <t>U13G</t>
  </si>
  <si>
    <t>U11</t>
  </si>
  <si>
    <t>U12</t>
  </si>
  <si>
    <t>U13</t>
  </si>
  <si>
    <t>U14</t>
  </si>
  <si>
    <t>U110</t>
  </si>
  <si>
    <t>U111</t>
  </si>
  <si>
    <t>U112</t>
  </si>
  <si>
    <t>U130</t>
  </si>
  <si>
    <t>U131</t>
  </si>
  <si>
    <t>U132</t>
  </si>
  <si>
    <t>Burke Athletic</t>
  </si>
  <si>
    <t>Spring 2019</t>
  </si>
  <si>
    <t>Fall 2019</t>
  </si>
  <si>
    <t>Spring 2020</t>
  </si>
  <si>
    <t>Fall 2020</t>
  </si>
  <si>
    <t>Spring 2021</t>
  </si>
  <si>
    <t>Fall 2021</t>
  </si>
  <si>
    <t>Year Ending Dec. 31,</t>
  </si>
  <si>
    <t>Chantilly Soccer</t>
  </si>
  <si>
    <t>Fall 2022</t>
  </si>
  <si>
    <t>Team America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</si>
</sst>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Arial"/>
      <family val="2"/>
      <scheme val="minor"/>
    </font>
    <font>
      <b/>
      <sz val="11"/>
      <color theme="1"/>
      <name val="Arial"/>
      <family val="2"/>
      <scheme val="minor"/>
    </font>
    <font>
      <sz val="11"/>
      <color rgb="FFFF0000"/>
      <name val="Arial"/>
      <family val="2"/>
      <scheme val="minor"/>
    </font>
    <font>
      <b/>
      <sz val="11"/>
      <color rgb="FFFF0000"/>
      <name val="Arial"/>
      <family val="2"/>
      <scheme val="minor"/>
    </font>
    <font>
      <sz val="12"/>
      <color theme="1"/>
      <name val="Arial"/>
      <family val="2"/>
      <scheme val="minor"/>
    </font>
    <font>
      <b/>
      <sz val="14"/>
      <color theme="1"/>
      <name val="Arial"/>
      <family val="2"/>
      <scheme val="minor"/>
    </font>
    <font>
      <b/>
      <i/>
      <sz val="12"/>
      <color rgb="FF002060"/>
      <name val="Arial"/>
      <family val="2"/>
      <scheme val="minor"/>
    </font>
    <font>
      <b/>
      <i/>
      <sz val="14"/>
      <color rgb="FF002060"/>
      <name val="Arial"/>
      <family val="2"/>
      <scheme val="minor"/>
    </font>
    <font>
      <b/>
      <i/>
      <sz val="18"/>
      <color rgb="FF002060"/>
      <name val="Arial"/>
      <family val="2"/>
      <scheme val="minor"/>
    </font>
    <font>
      <b/>
      <sz val="16"/>
      <color theme="1"/>
      <name val="Arial"/>
      <family val="2"/>
      <scheme val="minor"/>
    </font>
    <font>
      <sz val="11"/>
      <name val="Arial"/>
      <family val="2"/>
      <scheme val="minor"/>
    </font>
    <font>
      <b/>
      <i/>
      <sz val="14"/>
      <name val="Arial"/>
      <family val="2"/>
      <scheme val="minor"/>
    </font>
    <font>
      <b/>
      <i/>
      <sz val="12"/>
      <name val="Arial"/>
      <family val="2"/>
      <scheme val="minor"/>
    </font>
    <font>
      <b/>
      <sz val="11"/>
      <name val="Arial"/>
      <family val="2"/>
      <scheme val="minor"/>
    </font>
    <font>
      <b/>
      <i/>
      <sz val="16"/>
      <name val="Arial"/>
      <family val="2"/>
      <scheme val="minor"/>
    </font>
    <font>
      <i/>
      <sz val="11"/>
      <color theme="1"/>
      <name val="Arial"/>
      <family val="2"/>
      <scheme val="minor"/>
    </font>
    <font>
      <b/>
      <i/>
      <sz val="20"/>
      <color theme="1"/>
      <name val="Arial"/>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58">
    <xf numFmtId="0" fontId="0" fillId="0" borderId="0" xfId="0"/>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center" wrapText="1"/>
    </xf>
    <xf numFmtId="0" fontId="0" fillId="0" borderId="0" xfId="0" applyAlignment="1">
      <alignment wrapText="1"/>
    </xf>
    <xf numFmtId="0" fontId="0" fillId="0" borderId="0" xfId="0" applyAlignment="1">
      <alignment horizontal="center"/>
    </xf>
    <xf numFmtId="14" fontId="0" fillId="0" borderId="0" xfId="0" applyNumberFormat="1" applyAlignment="1">
      <alignment horizontal="center"/>
    </xf>
    <xf numFmtId="14" fontId="0" fillId="0" borderId="0" xfId="0" applyNumberFormat="1" applyAlignment="1">
      <alignment horizontal="center" wrapText="1"/>
    </xf>
    <xf numFmtId="0" fontId="0" fillId="0" borderId="0" xfId="0" applyAlignment="1">
      <alignment vertical="top"/>
    </xf>
    <xf numFmtId="1" fontId="0" fillId="0" borderId="0" xfId="0" applyNumberFormat="1" applyAlignment="1">
      <alignment horizontal="center" wrapText="1"/>
    </xf>
    <xf numFmtId="1" fontId="0" fillId="0" borderId="0" xfId="0" applyNumberFormat="1" applyAlignment="1">
      <alignment horizontal="center"/>
    </xf>
    <xf numFmtId="0" fontId="0" fillId="2" borderId="0" xfId="0" applyFill="1" applyAlignment="1">
      <alignment horizontal="center" vertical="top" wrapText="1"/>
    </xf>
    <xf numFmtId="1" fontId="0" fillId="2" borderId="0" xfId="0" applyNumberFormat="1" applyFill="1" applyAlignment="1">
      <alignment horizontal="center" vertical="top" wrapText="1"/>
    </xf>
    <xf numFmtId="0" fontId="0" fillId="2" borderId="0" xfId="0" applyFill="1" applyAlignment="1">
      <alignment vertical="top" wrapText="1"/>
    </xf>
    <xf numFmtId="14" fontId="0" fillId="2" borderId="0" xfId="0" applyNumberFormat="1" applyFill="1" applyAlignment="1">
      <alignment horizontal="center" vertical="top" wrapText="1"/>
    </xf>
    <xf numFmtId="0" fontId="0" fillId="2" borderId="0" xfId="0" applyFill="1" applyAlignment="1">
      <alignment vertical="top"/>
    </xf>
    <xf numFmtId="0" fontId="0" fillId="2" borderId="0" xfId="0" applyFill="1" applyAlignment="1">
      <alignment horizontal="left" vertical="top"/>
    </xf>
    <xf numFmtId="1" fontId="1" fillId="2" borderId="0" xfId="0" applyNumberFormat="1" applyFont="1" applyFill="1" applyAlignment="1">
      <alignment horizontal="center" vertical="top" wrapText="1"/>
    </xf>
    <xf numFmtId="14" fontId="1" fillId="2" borderId="0" xfId="0" applyNumberFormat="1" applyFont="1" applyFill="1" applyAlignment="1">
      <alignment horizontal="center" vertical="top" wrapText="1"/>
    </xf>
    <xf numFmtId="0" fontId="0" fillId="2" borderId="0" xfId="0" applyFill="1" applyAlignment="1">
      <alignment wrapText="1"/>
    </xf>
    <xf numFmtId="0" fontId="0" fillId="2" borderId="0" xfId="0" applyFill="1" applyAlignment="1"/>
    <xf numFmtId="0" fontId="1" fillId="0" borderId="0" xfId="0" applyFont="1" applyFill="1" applyAlignment="1" applyProtection="1">
      <alignment vertical="top" wrapText="1"/>
      <protection locked="0"/>
    </xf>
    <xf numFmtId="14" fontId="0" fillId="0" borderId="0" xfId="0" applyNumberFormat="1" applyFill="1" applyAlignment="1" applyProtection="1">
      <alignment horizontal="center" vertical="top" wrapText="1"/>
      <protection locked="0"/>
    </xf>
    <xf numFmtId="0" fontId="0" fillId="0" borderId="0" xfId="0" applyFill="1" applyAlignment="1" applyProtection="1">
      <alignment horizontal="center" vertical="top" wrapText="1"/>
      <protection locked="0"/>
    </xf>
    <xf numFmtId="0" fontId="0" fillId="0" borderId="0" xfId="0" applyFill="1" applyAlignment="1" applyProtection="1">
      <alignment vertical="top" wrapText="1"/>
      <protection locked="0"/>
    </xf>
    <xf numFmtId="0" fontId="0" fillId="3" borderId="0" xfId="0" applyFill="1" applyAlignment="1">
      <alignment horizontal="left" vertical="top"/>
    </xf>
    <xf numFmtId="0" fontId="3" fillId="3" borderId="0" xfId="1" applyFont="1" applyFill="1" applyAlignment="1">
      <alignment vertical="top"/>
    </xf>
    <xf numFmtId="0" fontId="5" fillId="2" borderId="0" xfId="0" applyFont="1" applyFill="1" applyAlignment="1">
      <alignment horizontal="center" vertical="top" wrapText="1"/>
    </xf>
    <xf numFmtId="14" fontId="1" fillId="0" borderId="0" xfId="0" applyNumberFormat="1" applyFont="1" applyFill="1" applyAlignment="1" applyProtection="1">
      <alignment horizontal="center" vertical="top" wrapText="1"/>
      <protection locked="0"/>
    </xf>
    <xf numFmtId="0" fontId="6" fillId="0" borderId="0" xfId="0" applyFont="1" applyAlignment="1">
      <alignment horizontal="center" vertical="top" wrapText="1"/>
    </xf>
    <xf numFmtId="0" fontId="4" fillId="0" borderId="0" xfId="0" applyFont="1" applyAlignment="1">
      <alignment vertical="top" wrapText="1"/>
    </xf>
    <xf numFmtId="0" fontId="0" fillId="0" borderId="0" xfId="0" applyFont="1" applyAlignment="1">
      <alignment vertical="top" wrapText="1"/>
    </xf>
    <xf numFmtId="0" fontId="1" fillId="2" borderId="0" xfId="0" applyFont="1" applyFill="1" applyAlignment="1" applyProtection="1">
      <alignment horizontal="center" wrapText="1"/>
    </xf>
    <xf numFmtId="0" fontId="1" fillId="2" borderId="0" xfId="0" applyFont="1" applyFill="1" applyAlignment="1" applyProtection="1">
      <alignment wrapText="1"/>
    </xf>
    <xf numFmtId="14" fontId="1" fillId="2" borderId="0" xfId="0" applyNumberFormat="1" applyFont="1" applyFill="1" applyAlignment="1" applyProtection="1">
      <alignment horizontal="left" wrapText="1"/>
    </xf>
    <xf numFmtId="14" fontId="1" fillId="2" borderId="0" xfId="0" applyNumberFormat="1" applyFont="1" applyFill="1" applyAlignment="1" applyProtection="1">
      <alignment horizontal="center" wrapText="1"/>
    </xf>
    <xf numFmtId="0" fontId="1" fillId="2" borderId="0" xfId="0" applyFont="1" applyFill="1" applyAlignment="1" applyProtection="1">
      <alignment horizontal="left"/>
    </xf>
    <xf numFmtId="0" fontId="1" fillId="2" borderId="0" xfId="0" applyFont="1" applyFill="1" applyAlignment="1">
      <alignment horizontal="right" vertical="top"/>
    </xf>
    <xf numFmtId="0" fontId="1" fillId="2" borderId="0" xfId="0" applyFont="1" applyFill="1" applyAlignment="1">
      <alignment horizontal="left" vertical="top" wrapText="1"/>
    </xf>
    <xf numFmtId="0" fontId="7" fillId="0" borderId="0" xfId="0" applyFont="1" applyAlignment="1">
      <alignment vertical="top"/>
    </xf>
    <xf numFmtId="0" fontId="0" fillId="2" borderId="0" xfId="0" applyFill="1" applyAlignment="1" applyProtection="1">
      <alignment vertical="top" wrapText="1"/>
      <protection locked="0"/>
    </xf>
    <xf numFmtId="0" fontId="1" fillId="2" borderId="0" xfId="0" applyFont="1" applyFill="1" applyAlignment="1" applyProtection="1">
      <alignment vertical="top" wrapText="1"/>
      <protection locked="0"/>
    </xf>
    <xf numFmtId="0" fontId="1" fillId="2" borderId="0" xfId="0" applyFont="1" applyFill="1" applyAlignment="1">
      <alignment vertical="top"/>
    </xf>
    <xf numFmtId="0" fontId="0" fillId="3" borderId="0" xfId="0" applyFill="1" applyAlignment="1">
      <alignment vertical="top"/>
    </xf>
    <xf numFmtId="0" fontId="1" fillId="2" borderId="0" xfId="0" applyFont="1" applyFill="1" applyAlignment="1">
      <alignment horizontal="center" vertical="top" wrapText="1"/>
    </xf>
    <xf numFmtId="0" fontId="0" fillId="2" borderId="0" xfId="0" applyFill="1" applyAlignment="1">
      <alignment horizontal="center" vertical="top"/>
    </xf>
    <xf numFmtId="0" fontId="8" fillId="2" borderId="0" xfId="0" applyFont="1" applyFill="1" applyAlignment="1">
      <alignment horizontal="center" vertical="top"/>
    </xf>
    <xf numFmtId="0" fontId="9" fillId="2" borderId="0" xfId="0" applyFont="1" applyFill="1" applyAlignment="1">
      <alignment horizontal="center" vertical="top"/>
    </xf>
    <xf numFmtId="0" fontId="6" fillId="2" borderId="0" xfId="0" applyFont="1" applyFill="1" applyAlignment="1">
      <alignment horizontal="center" vertical="top"/>
    </xf>
    <xf numFmtId="0" fontId="1" fillId="2" borderId="0" xfId="0" applyFont="1" applyFill="1" applyAlignment="1">
      <alignment horizontal="left" vertical="top"/>
    </xf>
    <xf numFmtId="0" fontId="0" fillId="0" borderId="0" xfId="0" applyFill="1" applyAlignment="1" applyProtection="1">
      <alignment vertical="top"/>
      <protection locked="0"/>
    </xf>
    <xf numFmtId="0" fontId="10" fillId="0" borderId="0" xfId="0" applyFont="1" applyAlignment="1">
      <alignment vertical="top"/>
    </xf>
    <xf numFmtId="0" fontId="11" fillId="0" borderId="0" xfId="0" applyFont="1" applyAlignment="1">
      <alignment vertical="top"/>
    </xf>
    <xf numFmtId="0" fontId="12" fillId="0" borderId="0" xfId="0" applyFont="1" applyAlignment="1">
      <alignment horizontal="center" vertical="top" wrapText="1"/>
    </xf>
    <xf numFmtId="0" fontId="14" fillId="0" borderId="0" xfId="0" applyFont="1" applyAlignment="1">
      <alignment vertical="top"/>
    </xf>
    <xf numFmtId="0" fontId="15" fillId="0" borderId="0" xfId="0" applyFont="1" applyAlignment="1">
      <alignment horizontal="center" vertical="top" wrapText="1"/>
    </xf>
    <xf numFmtId="0" fontId="16" fillId="0" borderId="0" xfId="0" applyFont="1" applyAlignment="1">
      <alignment horizontal="center" vertical="top" wrapText="1"/>
    </xf>
    <xf numFmtId="0" fontId="15" fillId="0" borderId="0" xfId="0" applyFont="1" applyAlignment="1">
      <alignment vertical="top" wrapText="1"/>
    </xf>
  </cellXfs>
  <cellStyles count="2">
    <cellStyle name="Normal" xfId="0" builtinId="0"/>
    <cellStyle name="Warning Text" xfId="1" builtin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FL\Downloads\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oster Data"/>
      <sheetName val="Names"/>
      <sheetName val="Lookup"/>
    </sheetNames>
    <sheetDataSet>
      <sheetData sheetId="0" refreshError="1"/>
      <sheetData sheetId="1" refreshError="1"/>
      <sheetData sheetId="2" refreshError="1"/>
      <sheetData sheetId="3">
        <row r="15">
          <cell r="B15" t="str">
            <v>U12B</v>
          </cell>
        </row>
        <row r="16">
          <cell r="B16" t="str">
            <v>U12G</v>
          </cell>
        </row>
        <row r="17">
          <cell r="B17" t="str">
            <v>U14B</v>
          </cell>
        </row>
        <row r="18">
          <cell r="B18" t="str">
            <v>U14G</v>
          </cell>
        </row>
        <row r="19">
          <cell r="B19" t="str">
            <v>U16B</v>
          </cell>
        </row>
        <row r="20">
          <cell r="B20" t="str">
            <v>U16G</v>
          </cell>
        </row>
        <row r="21">
          <cell r="B21" t="str">
            <v>U19B</v>
          </cell>
        </row>
        <row r="22">
          <cell r="B22" t="str">
            <v>U19G</v>
          </cell>
        </row>
        <row r="24">
          <cell r="J24" t="str">
            <v xml:space="preserve"> </v>
          </cell>
        </row>
        <row r="25">
          <cell r="J25" t="str">
            <v xml:space="preserve"> 1</v>
          </cell>
        </row>
        <row r="26">
          <cell r="J26" t="str">
            <v xml:space="preserve"> 2</v>
          </cell>
        </row>
        <row r="27">
          <cell r="J27" t="str">
            <v xml:space="preserve"> 3</v>
          </cell>
        </row>
        <row r="28">
          <cell r="J28" t="str">
            <v xml:space="preserve"> 4</v>
          </cell>
        </row>
        <row r="29">
          <cell r="J29" t="str">
            <v xml:space="preserve"> 5</v>
          </cell>
        </row>
        <row r="30">
          <cell r="J30" t="str">
            <v xml:space="preserve"> 6</v>
          </cell>
        </row>
        <row r="31">
          <cell r="J31" t="str">
            <v xml:space="preserve"> 7</v>
          </cell>
        </row>
        <row r="32">
          <cell r="J32" t="str">
            <v xml:space="preserve"> 8</v>
          </cell>
        </row>
        <row r="33">
          <cell r="J33" t="str">
            <v xml:space="preserve"> 9</v>
          </cell>
        </row>
        <row r="34">
          <cell r="J34" t="str">
            <v xml:space="preserve"> 10</v>
          </cell>
        </row>
        <row r="35">
          <cell r="J35" t="str">
            <v xml:space="preserve"> 11</v>
          </cell>
        </row>
        <row r="36">
          <cell r="J36" t="str">
            <v xml:space="preserve"> 12</v>
          </cell>
        </row>
        <row r="37">
          <cell r="J37" t="str">
            <v xml:space="preserve"> 13</v>
          </cell>
        </row>
        <row r="38">
          <cell r="J38" t="str">
            <v xml:space="preserve"> 14</v>
          </cell>
        </row>
        <row r="39">
          <cell r="J39" t="str">
            <v xml:space="preserve"> 15</v>
          </cell>
        </row>
        <row r="40">
          <cell r="J40" t="str">
            <v xml:space="preserve"> 16</v>
          </cell>
        </row>
        <row r="41">
          <cell r="J41" t="str">
            <v xml:space="preserve"> 17</v>
          </cell>
        </row>
        <row r="42">
          <cell r="J42" t="str">
            <v xml:space="preserve"> 18</v>
          </cell>
        </row>
        <row r="43">
          <cell r="J43" t="str">
            <v xml:space="preserve"> 19</v>
          </cell>
        </row>
        <row r="44">
          <cell r="J44" t="str">
            <v xml:space="preserve"> 20</v>
          </cell>
        </row>
        <row r="45">
          <cell r="J45" t="str">
            <v xml:space="preserve"> 21</v>
          </cell>
        </row>
        <row r="46">
          <cell r="J46" t="str">
            <v xml:space="preserve"> 22</v>
          </cell>
        </row>
        <row r="47">
          <cell r="J47" t="str">
            <v xml:space="preserve"> 23</v>
          </cell>
        </row>
        <row r="48">
          <cell r="J48" t="str">
            <v xml:space="preserve"> 24</v>
          </cell>
        </row>
        <row r="49">
          <cell r="J49" t="str">
            <v xml:space="preserve"> 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1"/>
  <sheetViews>
    <sheetView workbookViewId="0">
      <selection activeCell="B2" sqref="B2"/>
    </sheetView>
  </sheetViews>
  <sheetFormatPr defaultRowHeight="14.25" x14ac:dyDescent="0.2"/>
  <cols>
    <col min="1" max="1" width="4.625" style="2" customWidth="1"/>
    <col min="2" max="2" width="82.625" style="1" customWidth="1"/>
    <col min="3" max="16384" width="9" style="1"/>
  </cols>
  <sheetData>
    <row r="1" spans="1:2" s="57" customFormat="1" ht="25.5" x14ac:dyDescent="0.2">
      <c r="A1" s="55"/>
      <c r="B1" s="56" t="s">
        <v>68</v>
      </c>
    </row>
    <row r="3" spans="1:2" s="8" customFormat="1" ht="20.25" x14ac:dyDescent="0.2">
      <c r="A3" s="54" t="s">
        <v>113</v>
      </c>
      <c r="B3" s="51"/>
    </row>
    <row r="5" spans="1:2" s="8" customFormat="1" ht="18.75" x14ac:dyDescent="0.2">
      <c r="A5" s="52" t="s">
        <v>78</v>
      </c>
    </row>
    <row r="7" spans="1:2" ht="42.75" x14ac:dyDescent="0.2">
      <c r="B7" s="31" t="s">
        <v>112</v>
      </c>
    </row>
    <row r="9" spans="1:2" ht="42.75" x14ac:dyDescent="0.2">
      <c r="B9" s="31" t="s">
        <v>116</v>
      </c>
    </row>
    <row r="11" spans="1:2" ht="28.5" x14ac:dyDescent="0.2">
      <c r="B11" s="31" t="s">
        <v>101</v>
      </c>
    </row>
    <row r="13" spans="1:2" ht="28.5" x14ac:dyDescent="0.2">
      <c r="B13" s="31" t="s">
        <v>80</v>
      </c>
    </row>
    <row r="15" spans="1:2" ht="101.25" x14ac:dyDescent="0.2">
      <c r="B15" s="31" t="s">
        <v>124</v>
      </c>
    </row>
    <row r="17" spans="1:2" ht="18.75" x14ac:dyDescent="0.2">
      <c r="A17" s="52" t="s">
        <v>79</v>
      </c>
    </row>
    <row r="19" spans="1:2" ht="15" x14ac:dyDescent="0.2">
      <c r="A19" s="53">
        <v>1</v>
      </c>
      <c r="B19" s="30" t="s">
        <v>69</v>
      </c>
    </row>
    <row r="21" spans="1:2" ht="30" x14ac:dyDescent="0.2">
      <c r="A21" s="53">
        <v>2</v>
      </c>
      <c r="B21" s="30" t="s">
        <v>125</v>
      </c>
    </row>
    <row r="23" spans="1:2" ht="30" x14ac:dyDescent="0.2">
      <c r="A23" s="53">
        <v>3</v>
      </c>
      <c r="B23" s="30" t="s">
        <v>71</v>
      </c>
    </row>
    <row r="25" spans="1:2" ht="15" x14ac:dyDescent="0.2">
      <c r="A25" s="53">
        <v>4</v>
      </c>
      <c r="B25" s="30" t="s">
        <v>70</v>
      </c>
    </row>
    <row r="27" spans="1:2" ht="15" x14ac:dyDescent="0.2">
      <c r="B27" s="1" t="s">
        <v>120</v>
      </c>
    </row>
    <row r="29" spans="1:2" ht="15" x14ac:dyDescent="0.2">
      <c r="B29" s="1" t="s">
        <v>126</v>
      </c>
    </row>
    <row r="31" spans="1:2" ht="44.25" x14ac:dyDescent="0.2">
      <c r="B31" s="1" t="s">
        <v>127</v>
      </c>
    </row>
    <row r="32" spans="1:2" ht="29.25" x14ac:dyDescent="0.2">
      <c r="B32" s="1" t="s">
        <v>128</v>
      </c>
    </row>
    <row r="34" spans="1:2" ht="15" x14ac:dyDescent="0.2">
      <c r="B34" s="1" t="s">
        <v>121</v>
      </c>
    </row>
    <row r="36" spans="1:2" ht="15" x14ac:dyDescent="0.2">
      <c r="B36" s="1" t="s">
        <v>122</v>
      </c>
    </row>
    <row r="38" spans="1:2" ht="72" x14ac:dyDescent="0.2">
      <c r="B38" s="1" t="s">
        <v>99</v>
      </c>
    </row>
    <row r="40" spans="1:2" ht="15" x14ac:dyDescent="0.2">
      <c r="A40" s="53">
        <v>5</v>
      </c>
      <c r="B40" s="1" t="s">
        <v>102</v>
      </c>
    </row>
    <row r="42" spans="1:2" ht="15" x14ac:dyDescent="0.2">
      <c r="A42" s="29"/>
      <c r="B42" s="1" t="s">
        <v>73</v>
      </c>
    </row>
    <row r="44" spans="1:2" ht="28.5" x14ac:dyDescent="0.2">
      <c r="A44" s="29"/>
      <c r="B44" s="1" t="s">
        <v>74</v>
      </c>
    </row>
    <row r="46" spans="1:2" ht="28.5" x14ac:dyDescent="0.2">
      <c r="A46" s="29"/>
      <c r="B46" s="1" t="s">
        <v>72</v>
      </c>
    </row>
    <row r="48" spans="1:2" ht="15" x14ac:dyDescent="0.2">
      <c r="A48" s="29"/>
      <c r="B48" s="1" t="s">
        <v>75</v>
      </c>
    </row>
    <row r="50" spans="1:2" ht="28.5" x14ac:dyDescent="0.2">
      <c r="A50" s="29"/>
      <c r="B50" s="1" t="s">
        <v>129</v>
      </c>
    </row>
    <row r="52" spans="1:2" ht="18" x14ac:dyDescent="0.2">
      <c r="A52" s="53">
        <v>6</v>
      </c>
      <c r="B52" s="1" t="s">
        <v>87</v>
      </c>
    </row>
    <row r="54" spans="1:2" ht="43.5" x14ac:dyDescent="0.2">
      <c r="B54" s="1" t="s">
        <v>104</v>
      </c>
    </row>
    <row r="55" spans="1:2" ht="59.25" x14ac:dyDescent="0.2">
      <c r="B55" s="1" t="s">
        <v>130</v>
      </c>
    </row>
    <row r="57" spans="1:2" ht="58.5" x14ac:dyDescent="0.2">
      <c r="B57" s="1" t="s">
        <v>84</v>
      </c>
    </row>
    <row r="59" spans="1:2" ht="44.25" x14ac:dyDescent="0.2">
      <c r="B59" s="1" t="s">
        <v>81</v>
      </c>
    </row>
    <row r="61" spans="1:2" ht="72" x14ac:dyDescent="0.2">
      <c r="B61" s="1" t="s">
        <v>85</v>
      </c>
    </row>
    <row r="63" spans="1:2" ht="72" x14ac:dyDescent="0.2">
      <c r="B63" s="1" t="s">
        <v>86</v>
      </c>
    </row>
    <row r="65" spans="1:4" ht="18.75" x14ac:dyDescent="0.2">
      <c r="A65" s="52" t="s">
        <v>123</v>
      </c>
    </row>
    <row r="67" spans="1:4" ht="57.75" x14ac:dyDescent="0.2">
      <c r="A67" s="39"/>
      <c r="B67" s="1" t="s">
        <v>83</v>
      </c>
    </row>
    <row r="69" spans="1:4" ht="43.5" x14ac:dyDescent="0.2">
      <c r="B69" s="1" t="s">
        <v>82</v>
      </c>
    </row>
    <row r="71" spans="1:4" ht="29.25" x14ac:dyDescent="0.2">
      <c r="A71" s="39"/>
      <c r="B71" s="1" t="s">
        <v>115</v>
      </c>
    </row>
    <row r="73" spans="1:4" ht="20.25" x14ac:dyDescent="0.2">
      <c r="A73" s="54" t="s">
        <v>96</v>
      </c>
      <c r="B73" s="8"/>
      <c r="C73" s="8"/>
      <c r="D73" s="8"/>
    </row>
    <row r="75" spans="1:4" ht="18.75" x14ac:dyDescent="0.2">
      <c r="A75" s="52" t="s">
        <v>78</v>
      </c>
    </row>
    <row r="77" spans="1:4" ht="57" x14ac:dyDescent="0.2">
      <c r="B77" s="1" t="s">
        <v>114</v>
      </c>
    </row>
    <row r="78" spans="1:4" s="31" customFormat="1" ht="28.5" x14ac:dyDescent="0.2">
      <c r="B78" s="31" t="s">
        <v>103</v>
      </c>
    </row>
    <row r="80" spans="1:4" s="31" customFormat="1" ht="86.25" x14ac:dyDescent="0.2">
      <c r="B80" s="31" t="s">
        <v>117</v>
      </c>
    </row>
    <row r="81" spans="1:2" ht="28.5" x14ac:dyDescent="0.2">
      <c r="B81" s="31" t="s">
        <v>80</v>
      </c>
    </row>
    <row r="83" spans="1:2" x14ac:dyDescent="0.2">
      <c r="B83" s="31"/>
    </row>
    <row r="85" spans="1:2" ht="18.75" x14ac:dyDescent="0.2">
      <c r="A85" s="52" t="s">
        <v>79</v>
      </c>
    </row>
    <row r="87" spans="1:2" ht="75" x14ac:dyDescent="0.2">
      <c r="A87" s="53">
        <v>1</v>
      </c>
      <c r="B87" s="30" t="s">
        <v>118</v>
      </c>
    </row>
    <row r="89" spans="1:2" ht="15" x14ac:dyDescent="0.2">
      <c r="A89" s="53">
        <v>2</v>
      </c>
      <c r="B89" s="1" t="s">
        <v>119</v>
      </c>
    </row>
    <row r="91" spans="1:2" ht="72" x14ac:dyDescent="0.2">
      <c r="B91" s="1" t="s">
        <v>98</v>
      </c>
    </row>
    <row r="93" spans="1:2" ht="28.5" x14ac:dyDescent="0.2">
      <c r="A93" s="53">
        <v>3</v>
      </c>
      <c r="B93" s="1" t="s">
        <v>100</v>
      </c>
    </row>
    <row r="95" spans="1:2" ht="18" x14ac:dyDescent="0.2">
      <c r="A95" s="53">
        <v>4</v>
      </c>
      <c r="B95" s="1" t="s">
        <v>87</v>
      </c>
    </row>
    <row r="97" spans="1:2" ht="43.5" x14ac:dyDescent="0.2">
      <c r="A97" s="29"/>
      <c r="B97" s="1" t="s">
        <v>105</v>
      </c>
    </row>
    <row r="99" spans="1:2" ht="43.5" x14ac:dyDescent="0.2">
      <c r="B99" s="1" t="s">
        <v>104</v>
      </c>
    </row>
    <row r="101" spans="1:2" ht="57.75" x14ac:dyDescent="0.2">
      <c r="B101" s="1" t="s">
        <v>106</v>
      </c>
    </row>
    <row r="103" spans="1:2" ht="43.5" x14ac:dyDescent="0.2">
      <c r="B103" s="1" t="s">
        <v>111</v>
      </c>
    </row>
    <row r="105" spans="1:2" ht="15" x14ac:dyDescent="0.2">
      <c r="A105" s="53">
        <v>5</v>
      </c>
      <c r="B105" s="1" t="s">
        <v>109</v>
      </c>
    </row>
    <row r="107" spans="1:2" ht="28.5" x14ac:dyDescent="0.2">
      <c r="A107" s="53">
        <v>6</v>
      </c>
      <c r="B107" s="1" t="s">
        <v>107</v>
      </c>
    </row>
    <row r="109" spans="1:2" ht="28.5" x14ac:dyDescent="0.2">
      <c r="A109" s="53">
        <v>7</v>
      </c>
      <c r="B109" s="1" t="s">
        <v>108</v>
      </c>
    </row>
    <row r="111" spans="1:2" ht="28.5" x14ac:dyDescent="0.2">
      <c r="A111" s="53">
        <v>8</v>
      </c>
      <c r="B111" s="1" t="s">
        <v>110</v>
      </c>
    </row>
  </sheetData>
  <pageMargins left="0.5" right="0.5" top="0.75" bottom="0.75" header="0.3" footer="0.3"/>
  <pageSetup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58"/>
  <sheetViews>
    <sheetView tabSelected="1" topLeftCell="B1" workbookViewId="0">
      <pane ySplit="5" topLeftCell="A6" activePane="bottomLeft" state="frozen"/>
      <selection pane="bottomLeft" activeCell="E3" sqref="E3"/>
    </sheetView>
  </sheetViews>
  <sheetFormatPr defaultRowHeight="14.25" x14ac:dyDescent="0.2"/>
  <cols>
    <col min="1" max="1" width="8.625" style="11" hidden="1" customWidth="1"/>
    <col min="2" max="2" width="8.625" style="12" customWidth="1"/>
    <col min="3" max="3" width="20.625" style="13" customWidth="1"/>
    <col min="4" max="4" width="8.625" style="11" customWidth="1"/>
    <col min="5" max="5" width="30.625" style="13" customWidth="1"/>
    <col min="6" max="6" width="12.625" style="14" customWidth="1"/>
    <col min="7" max="7" width="16.625" style="15" customWidth="1"/>
    <col min="8" max="8" width="39.375" style="16" customWidth="1"/>
    <col min="9" max="9" width="9" style="13"/>
    <col min="10" max="10" width="9" style="15"/>
    <col min="11" max="11" width="9.875" style="13" bestFit="1" customWidth="1"/>
    <col min="12" max="16384" width="9" style="13"/>
  </cols>
  <sheetData>
    <row r="1" spans="1:10" ht="20.25" x14ac:dyDescent="0.2">
      <c r="A1" s="27"/>
      <c r="B1" s="27"/>
      <c r="C1" s="27"/>
      <c r="D1" s="13"/>
      <c r="E1" s="47" t="s">
        <v>67</v>
      </c>
      <c r="F1" s="27"/>
      <c r="G1" s="27"/>
    </row>
    <row r="2" spans="1:10" ht="15" x14ac:dyDescent="0.2">
      <c r="B2" s="11"/>
      <c r="C2" s="11"/>
      <c r="E2" s="11"/>
      <c r="F2" s="11"/>
      <c r="G2" s="11"/>
      <c r="H2" s="37" t="s">
        <v>76</v>
      </c>
      <c r="I2" s="38">
        <f>(SUBTOTAL(3,E6:E1706))</f>
        <v>0</v>
      </c>
    </row>
    <row r="3" spans="1:10" ht="15" x14ac:dyDescent="0.2">
      <c r="B3" s="17" t="s">
        <v>40</v>
      </c>
      <c r="C3" s="21" t="s">
        <v>42</v>
      </c>
      <c r="D3" s="17" t="s">
        <v>14</v>
      </c>
      <c r="E3" s="21"/>
      <c r="F3" s="18" t="s">
        <v>66</v>
      </c>
      <c r="G3" s="28"/>
    </row>
    <row r="4" spans="1:10" ht="15" x14ac:dyDescent="0.2">
      <c r="H4" s="37" t="s">
        <v>77</v>
      </c>
      <c r="I4" s="38">
        <f>(I2-(SUBTOTAL(3,D6:D1706)))</f>
        <v>0</v>
      </c>
    </row>
    <row r="5" spans="1:10" s="19" customFormat="1" ht="30" x14ac:dyDescent="0.25">
      <c r="B5" s="32" t="s">
        <v>2</v>
      </c>
      <c r="C5" s="33" t="s">
        <v>3</v>
      </c>
      <c r="D5" s="32" t="s">
        <v>4</v>
      </c>
      <c r="E5" s="33" t="s">
        <v>1</v>
      </c>
      <c r="F5" s="34" t="s">
        <v>5</v>
      </c>
      <c r="G5" s="35" t="s">
        <v>65</v>
      </c>
      <c r="H5" s="36" t="s">
        <v>61</v>
      </c>
      <c r="J5" s="20"/>
    </row>
    <row r="6" spans="1:10" ht="15" x14ac:dyDescent="0.2">
      <c r="B6" s="23"/>
      <c r="C6" s="24"/>
      <c r="D6" s="23"/>
      <c r="E6" s="24"/>
      <c r="F6" s="22"/>
      <c r="G6" s="26" t="str">
        <f t="shared" ref="G6:G69" si="0">(IF(H6&gt;(MID(B6,1,3)),"Waiver Required",""))</f>
        <v/>
      </c>
      <c r="H6" s="25" t="str">
        <f>(IF((COUNTBLANK(E6))=1,"",(IF((ISERROR((VLOOKUP((IF((VALUE((TEXT(F6,"mmdd"))))&gt;=801,(YEAR(F6)),(YEAR(F6)))),'Master Roster Data'!$M$1721:$N$1730,2,FALSE)))),"Player Appears to Be Too Old or Too Young",(VLOOKUP((IF((VALUE((TEXT(F6,"mmdd"))))&gt;=801,(YEAR(F6)),(YEAR(F6)))),'Master Roster Data'!$M$1721:$N$1730,2,FALSE))))))</f>
        <v/>
      </c>
    </row>
    <row r="7" spans="1:10" ht="15" x14ac:dyDescent="0.2">
      <c r="B7" s="23"/>
      <c r="C7" s="24"/>
      <c r="D7" s="23"/>
      <c r="E7" s="24"/>
      <c r="F7" s="22"/>
      <c r="G7" s="26" t="str">
        <f t="shared" si="0"/>
        <v/>
      </c>
      <c r="H7" s="25" t="str">
        <f>(IF((COUNTBLANK(E7))=1,"",(IF((ISERROR((VLOOKUP((IF((VALUE((TEXT(F7,"mmdd"))))&gt;=801,(YEAR(F7)),(YEAR(F7)))),'Master Roster Data'!$M$1721:$N$1730,2,FALSE)))),"Player Appears to Be Too Old or Too Young",(VLOOKUP((IF((VALUE((TEXT(F7,"mmdd"))))&gt;=801,(YEAR(F7)),(YEAR(F7)))),'Master Roster Data'!$M$1721:$N$1730,2,FALSE))))))</f>
        <v/>
      </c>
    </row>
    <row r="8" spans="1:10" ht="15" x14ac:dyDescent="0.2">
      <c r="B8" s="23"/>
      <c r="C8" s="24"/>
      <c r="D8" s="23"/>
      <c r="E8" s="24"/>
      <c r="F8" s="22"/>
      <c r="G8" s="26" t="str">
        <f t="shared" si="0"/>
        <v/>
      </c>
      <c r="H8" s="25" t="str">
        <f>(IF((COUNTBLANK(E8))=1,"",(IF((ISERROR((VLOOKUP((IF((VALUE((TEXT(F8,"mmdd"))))&gt;=801,(YEAR(F8)),(YEAR(F8)))),'Master Roster Data'!$M$1721:$N$1730,2,FALSE)))),"Player Appears to Be Too Old or Too Young",(VLOOKUP((IF((VALUE((TEXT(F8,"mmdd"))))&gt;=801,(YEAR(F8)),(YEAR(F8)))),'Master Roster Data'!$M$1721:$N$1730,2,FALSE))))))</f>
        <v/>
      </c>
    </row>
    <row r="9" spans="1:10" ht="15" x14ac:dyDescent="0.2">
      <c r="B9" s="23"/>
      <c r="C9" s="24"/>
      <c r="D9" s="23"/>
      <c r="E9" s="24"/>
      <c r="F9" s="22"/>
      <c r="G9" s="26" t="str">
        <f t="shared" si="0"/>
        <v/>
      </c>
      <c r="H9" s="25" t="str">
        <f>(IF((COUNTBLANK(E9))=1,"",(IF((ISERROR((VLOOKUP((IF((VALUE((TEXT(F9,"mmdd"))))&gt;=801,(YEAR(F9)),(YEAR(F9)))),'Master Roster Data'!$M$1721:$N$1730,2,FALSE)))),"Player Appears to Be Too Old or Too Young",(VLOOKUP((IF((VALUE((TEXT(F9,"mmdd"))))&gt;=801,(YEAR(F9)),(YEAR(F9)))),'Master Roster Data'!$M$1721:$N$1730,2,FALSE))))))</f>
        <v/>
      </c>
    </row>
    <row r="10" spans="1:10" ht="15" x14ac:dyDescent="0.2">
      <c r="B10" s="23"/>
      <c r="C10" s="24"/>
      <c r="D10" s="23"/>
      <c r="E10" s="24"/>
      <c r="F10" s="22"/>
      <c r="G10" s="26" t="str">
        <f t="shared" si="0"/>
        <v/>
      </c>
      <c r="H10" s="25" t="str">
        <f>(IF((COUNTBLANK(E10))=1,"",(IF((ISERROR((VLOOKUP((IF((VALUE((TEXT(F10,"mmdd"))))&gt;=801,(YEAR(F10)),(YEAR(F10)))),'Master Roster Data'!$M$1721:$N$1730,2,FALSE)))),"Player Appears to Be Too Old or Too Young",(VLOOKUP((IF((VALUE((TEXT(F10,"mmdd"))))&gt;=801,(YEAR(F10)),(YEAR(F10)))),'Master Roster Data'!$M$1721:$N$1730,2,FALSE))))))</f>
        <v/>
      </c>
    </row>
    <row r="11" spans="1:10" ht="15" x14ac:dyDescent="0.2">
      <c r="B11" s="23"/>
      <c r="C11" s="24"/>
      <c r="D11" s="23"/>
      <c r="E11" s="24"/>
      <c r="F11" s="22"/>
      <c r="G11" s="26" t="str">
        <f t="shared" si="0"/>
        <v/>
      </c>
      <c r="H11" s="25" t="str">
        <f>(IF((COUNTBLANK(E11))=1,"",(IF((ISERROR((VLOOKUP((IF((VALUE((TEXT(F11,"mmdd"))))&gt;=801,(YEAR(F11)),(YEAR(F11)))),'Master Roster Data'!$M$1721:$N$1730,2,FALSE)))),"Player Appears to Be Too Old or Too Young",(VLOOKUP((IF((VALUE((TEXT(F11,"mmdd"))))&gt;=801,(YEAR(F11)),(YEAR(F11)))),'Master Roster Data'!$M$1721:$N$1730,2,FALSE))))))</f>
        <v/>
      </c>
    </row>
    <row r="12" spans="1:10" ht="15" x14ac:dyDescent="0.2">
      <c r="B12" s="23"/>
      <c r="C12" s="24"/>
      <c r="D12" s="23"/>
      <c r="E12" s="24"/>
      <c r="F12" s="22"/>
      <c r="G12" s="26" t="str">
        <f t="shared" si="0"/>
        <v/>
      </c>
      <c r="H12" s="25" t="str">
        <f>(IF((COUNTBLANK(E12))=1,"",(IF((ISERROR((VLOOKUP((IF((VALUE((TEXT(F12,"mmdd"))))&gt;=801,(YEAR(F12)),(YEAR(F12)))),'Master Roster Data'!$M$1721:$N$1730,2,FALSE)))),"Player Appears to Be Too Old or Too Young",(VLOOKUP((IF((VALUE((TEXT(F12,"mmdd"))))&gt;=801,(YEAR(F12)),(YEAR(F12)))),'Master Roster Data'!$M$1721:$N$1730,2,FALSE))))))</f>
        <v/>
      </c>
    </row>
    <row r="13" spans="1:10" ht="15" x14ac:dyDescent="0.2">
      <c r="B13" s="23"/>
      <c r="C13" s="24"/>
      <c r="D13" s="23"/>
      <c r="E13" s="24"/>
      <c r="F13" s="22"/>
      <c r="G13" s="26" t="str">
        <f t="shared" si="0"/>
        <v/>
      </c>
      <c r="H13" s="25" t="str">
        <f>(IF((COUNTBLANK(E13))=1,"",(IF((ISERROR((VLOOKUP((IF((VALUE((TEXT(F13,"mmdd"))))&gt;=801,(YEAR(F13)),(YEAR(F13)))),'Master Roster Data'!$M$1721:$N$1730,2,FALSE)))),"Player Appears to Be Too Old or Too Young",(VLOOKUP((IF((VALUE((TEXT(F13,"mmdd"))))&gt;=801,(YEAR(F13)),(YEAR(F13)))),'Master Roster Data'!$M$1721:$N$1730,2,FALSE))))))</f>
        <v/>
      </c>
    </row>
    <row r="14" spans="1:10" ht="15" x14ac:dyDescent="0.2">
      <c r="B14" s="23"/>
      <c r="C14" s="24"/>
      <c r="D14" s="23"/>
      <c r="E14" s="24"/>
      <c r="F14" s="22"/>
      <c r="G14" s="26" t="str">
        <f t="shared" si="0"/>
        <v/>
      </c>
      <c r="H14" s="25" t="str">
        <f>(IF((COUNTBLANK(E14))=1,"",(IF((ISERROR((VLOOKUP((IF((VALUE((TEXT(F14,"mmdd"))))&gt;=801,(YEAR(F14)),(YEAR(F14)))),'Master Roster Data'!$M$1721:$N$1730,2,FALSE)))),"Player Appears to Be Too Old or Too Young",(VLOOKUP((IF((VALUE((TEXT(F14,"mmdd"))))&gt;=801,(YEAR(F14)),(YEAR(F14)))),'Master Roster Data'!$M$1721:$N$1730,2,FALSE))))))</f>
        <v/>
      </c>
    </row>
    <row r="15" spans="1:10" ht="15" x14ac:dyDescent="0.2">
      <c r="B15" s="23"/>
      <c r="C15" s="24"/>
      <c r="D15" s="23"/>
      <c r="E15" s="24"/>
      <c r="F15" s="22"/>
      <c r="G15" s="26" t="str">
        <f t="shared" si="0"/>
        <v/>
      </c>
      <c r="H15" s="25" t="str">
        <f>(IF((COUNTBLANK(E15))=1,"",(IF((ISERROR((VLOOKUP((IF((VALUE((TEXT(F15,"mmdd"))))&gt;=801,(YEAR(F15)),(YEAR(F15)))),'Master Roster Data'!$M$1721:$N$1730,2,FALSE)))),"Player Appears to Be Too Old or Too Young",(VLOOKUP((IF((VALUE((TEXT(F15,"mmdd"))))&gt;=801,(YEAR(F15)),(YEAR(F15)))),'Master Roster Data'!$M$1721:$N$1730,2,FALSE))))))</f>
        <v/>
      </c>
    </row>
    <row r="16" spans="1:10" ht="15" x14ac:dyDescent="0.2">
      <c r="B16" s="23"/>
      <c r="C16" s="24"/>
      <c r="D16" s="23"/>
      <c r="E16" s="24"/>
      <c r="F16" s="22"/>
      <c r="G16" s="26" t="str">
        <f t="shared" si="0"/>
        <v/>
      </c>
      <c r="H16" s="25" t="str">
        <f>(IF((COUNTBLANK(E16))=1,"",(IF((ISERROR((VLOOKUP((IF((VALUE((TEXT(F16,"mmdd"))))&gt;=801,(YEAR(F16)),(YEAR(F16)))),'Master Roster Data'!$M$1721:$N$1730,2,FALSE)))),"Player Appears to Be Too Old or Too Young",(VLOOKUP((IF((VALUE((TEXT(F16,"mmdd"))))&gt;=801,(YEAR(F16)),(YEAR(F16)))),'Master Roster Data'!$M$1721:$N$1730,2,FALSE))))))</f>
        <v/>
      </c>
    </row>
    <row r="17" spans="2:8" ht="15" x14ac:dyDescent="0.2">
      <c r="B17" s="23"/>
      <c r="C17" s="24"/>
      <c r="D17" s="23"/>
      <c r="E17" s="24"/>
      <c r="F17" s="22"/>
      <c r="G17" s="26" t="str">
        <f t="shared" si="0"/>
        <v/>
      </c>
      <c r="H17" s="25" t="str">
        <f>(IF((COUNTBLANK(E17))=1,"",(IF((ISERROR((VLOOKUP((IF((VALUE((TEXT(F17,"mmdd"))))&gt;=801,(YEAR(F17)),(YEAR(F17)))),'Master Roster Data'!$M$1721:$N$1730,2,FALSE)))),"Player Appears to Be Too Old or Too Young",(VLOOKUP((IF((VALUE((TEXT(F17,"mmdd"))))&gt;=801,(YEAR(F17)),(YEAR(F17)))),'Master Roster Data'!$M$1721:$N$1730,2,FALSE))))))</f>
        <v/>
      </c>
    </row>
    <row r="18" spans="2:8" ht="15" x14ac:dyDescent="0.2">
      <c r="B18" s="23"/>
      <c r="C18" s="24"/>
      <c r="D18" s="23"/>
      <c r="E18" s="24"/>
      <c r="F18" s="22"/>
      <c r="G18" s="26" t="str">
        <f t="shared" si="0"/>
        <v/>
      </c>
      <c r="H18" s="25" t="str">
        <f>(IF((COUNTBLANK(E18))=1,"",(IF((ISERROR((VLOOKUP((IF((VALUE((TEXT(F18,"mmdd"))))&gt;=801,(YEAR(F18)),(YEAR(F18)))),'Master Roster Data'!$M$1721:$N$1730,2,FALSE)))),"Player Appears to Be Too Old or Too Young",(VLOOKUP((IF((VALUE((TEXT(F18,"mmdd"))))&gt;=801,(YEAR(F18)),(YEAR(F18)))),'Master Roster Data'!$M$1721:$N$1730,2,FALSE))))))</f>
        <v/>
      </c>
    </row>
    <row r="19" spans="2:8" ht="15" x14ac:dyDescent="0.2">
      <c r="B19" s="23"/>
      <c r="C19" s="24"/>
      <c r="D19" s="23"/>
      <c r="E19" s="24"/>
      <c r="F19" s="22"/>
      <c r="G19" s="26" t="str">
        <f t="shared" si="0"/>
        <v/>
      </c>
      <c r="H19" s="25" t="str">
        <f>(IF((COUNTBLANK(E19))=1,"",(IF((ISERROR((VLOOKUP((IF((VALUE((TEXT(F19,"mmdd"))))&gt;=801,(YEAR(F19)),(YEAR(F19)))),'Master Roster Data'!$M$1721:$N$1730,2,FALSE)))),"Player Appears to Be Too Old or Too Young",(VLOOKUP((IF((VALUE((TEXT(F19,"mmdd"))))&gt;=801,(YEAR(F19)),(YEAR(F19)))),'Master Roster Data'!$M$1721:$N$1730,2,FALSE))))))</f>
        <v/>
      </c>
    </row>
    <row r="20" spans="2:8" ht="15" x14ac:dyDescent="0.2">
      <c r="B20" s="23"/>
      <c r="C20" s="24"/>
      <c r="D20" s="23"/>
      <c r="E20" s="24"/>
      <c r="F20" s="22"/>
      <c r="G20" s="26" t="str">
        <f t="shared" si="0"/>
        <v/>
      </c>
      <c r="H20" s="25" t="str">
        <f>(IF((COUNTBLANK(E20))=1,"",(IF((ISERROR((VLOOKUP((IF((VALUE((TEXT(F20,"mmdd"))))&gt;=801,(YEAR(F20)),(YEAR(F20)))),'Master Roster Data'!$M$1721:$N$1730,2,FALSE)))),"Player Appears to Be Too Old or Too Young",(VLOOKUP((IF((VALUE((TEXT(F20,"mmdd"))))&gt;=801,(YEAR(F20)),(YEAR(F20)))),'Master Roster Data'!$M$1721:$N$1730,2,FALSE))))))</f>
        <v/>
      </c>
    </row>
    <row r="21" spans="2:8" ht="15" x14ac:dyDescent="0.2">
      <c r="B21" s="23"/>
      <c r="C21" s="24"/>
      <c r="D21" s="23"/>
      <c r="E21" s="24"/>
      <c r="F21" s="22"/>
      <c r="G21" s="26" t="str">
        <f t="shared" si="0"/>
        <v/>
      </c>
      <c r="H21" s="25" t="str">
        <f>(IF((COUNTBLANK(E21))=1,"",(IF((ISERROR((VLOOKUP((IF((VALUE((TEXT(F21,"mmdd"))))&gt;=801,(YEAR(F21)),(YEAR(F21)))),'Master Roster Data'!$M$1721:$N$1730,2,FALSE)))),"Player Appears to Be Too Old or Too Young",(VLOOKUP((IF((VALUE((TEXT(F21,"mmdd"))))&gt;=801,(YEAR(F21)),(YEAR(F21)))),'Master Roster Data'!$M$1721:$N$1730,2,FALSE))))))</f>
        <v/>
      </c>
    </row>
    <row r="22" spans="2:8" ht="15" x14ac:dyDescent="0.2">
      <c r="B22" s="23"/>
      <c r="C22" s="24"/>
      <c r="D22" s="23"/>
      <c r="E22" s="24"/>
      <c r="F22" s="22"/>
      <c r="G22" s="26" t="str">
        <f t="shared" si="0"/>
        <v/>
      </c>
      <c r="H22" s="25" t="str">
        <f>(IF((COUNTBLANK(E22))=1,"",(IF((ISERROR((VLOOKUP((IF((VALUE((TEXT(F22,"mmdd"))))&gt;=801,(YEAR(F22)),(YEAR(F22)))),'Master Roster Data'!$M$1721:$N$1730,2,FALSE)))),"Player Appears to Be Too Old or Too Young",(VLOOKUP((IF((VALUE((TEXT(F22,"mmdd"))))&gt;=801,(YEAR(F22)),(YEAR(F22)))),'Master Roster Data'!$M$1721:$N$1730,2,FALSE))))))</f>
        <v/>
      </c>
    </row>
    <row r="23" spans="2:8" ht="15" x14ac:dyDescent="0.2">
      <c r="B23" s="23"/>
      <c r="C23" s="24"/>
      <c r="D23" s="23"/>
      <c r="E23" s="24"/>
      <c r="F23" s="22"/>
      <c r="G23" s="26" t="str">
        <f t="shared" si="0"/>
        <v/>
      </c>
      <c r="H23" s="25" t="str">
        <f>(IF((COUNTBLANK(E23))=1,"",(IF((ISERROR((VLOOKUP((IF((VALUE((TEXT(F23,"mmdd"))))&gt;=801,(YEAR(F23)),(YEAR(F23)))),'Master Roster Data'!$M$1721:$N$1730,2,FALSE)))),"Player Appears to Be Too Old or Too Young",(VLOOKUP((IF((VALUE((TEXT(F23,"mmdd"))))&gt;=801,(YEAR(F23)),(YEAR(F23)))),'Master Roster Data'!$M$1721:$N$1730,2,FALSE))))))</f>
        <v/>
      </c>
    </row>
    <row r="24" spans="2:8" ht="15" x14ac:dyDescent="0.2">
      <c r="B24" s="23"/>
      <c r="C24" s="24"/>
      <c r="D24" s="23"/>
      <c r="E24" s="24"/>
      <c r="F24" s="22"/>
      <c r="G24" s="26" t="str">
        <f t="shared" si="0"/>
        <v/>
      </c>
      <c r="H24" s="25" t="str">
        <f>(IF((COUNTBLANK(E24))=1,"",(IF((ISERROR((VLOOKUP((IF((VALUE((TEXT(F24,"mmdd"))))&gt;=801,(YEAR(F24)),(YEAR(F24)))),'Master Roster Data'!$M$1721:$N$1730,2,FALSE)))),"Player Appears to Be Too Old or Too Young",(VLOOKUP((IF((VALUE((TEXT(F24,"mmdd"))))&gt;=801,(YEAR(F24)),(YEAR(F24)))),'Master Roster Data'!$M$1721:$N$1730,2,FALSE))))))</f>
        <v/>
      </c>
    </row>
    <row r="25" spans="2:8" ht="15" x14ac:dyDescent="0.2">
      <c r="B25" s="23"/>
      <c r="C25" s="24"/>
      <c r="D25" s="23"/>
      <c r="E25" s="24"/>
      <c r="F25" s="22"/>
      <c r="G25" s="26" t="str">
        <f t="shared" si="0"/>
        <v/>
      </c>
      <c r="H25" s="25" t="str">
        <f>(IF((COUNTBLANK(E25))=1,"",(IF((ISERROR((VLOOKUP((IF((VALUE((TEXT(F25,"mmdd"))))&gt;=801,(YEAR(F25)),(YEAR(F25)))),'Master Roster Data'!$M$1721:$N$1730,2,FALSE)))),"Player Appears to Be Too Old or Too Young",(VLOOKUP((IF((VALUE((TEXT(F25,"mmdd"))))&gt;=801,(YEAR(F25)),(YEAR(F25)))),'Master Roster Data'!$M$1721:$N$1730,2,FALSE))))))</f>
        <v/>
      </c>
    </row>
    <row r="26" spans="2:8" ht="15" x14ac:dyDescent="0.2">
      <c r="B26" s="23"/>
      <c r="C26" s="24"/>
      <c r="D26" s="23"/>
      <c r="E26" s="24"/>
      <c r="F26" s="22"/>
      <c r="G26" s="26" t="str">
        <f t="shared" si="0"/>
        <v/>
      </c>
      <c r="H26" s="25" t="str">
        <f>(IF((COUNTBLANK(E26))=1,"",(IF((ISERROR((VLOOKUP((IF((VALUE((TEXT(F26,"mmdd"))))&gt;=801,(YEAR(F26)),(YEAR(F26)))),'Master Roster Data'!$M$1721:$N$1730,2,FALSE)))),"Player Appears to Be Too Old or Too Young",(VLOOKUP((IF((VALUE((TEXT(F26,"mmdd"))))&gt;=801,(YEAR(F26)),(YEAR(F26)))),'Master Roster Data'!$M$1721:$N$1730,2,FALSE))))))</f>
        <v/>
      </c>
    </row>
    <row r="27" spans="2:8" ht="15" x14ac:dyDescent="0.2">
      <c r="B27" s="23"/>
      <c r="C27" s="24"/>
      <c r="D27" s="23"/>
      <c r="E27" s="24"/>
      <c r="F27" s="22"/>
      <c r="G27" s="26" t="str">
        <f t="shared" si="0"/>
        <v/>
      </c>
      <c r="H27" s="25" t="str">
        <f>(IF((COUNTBLANK(E27))=1,"",(IF((ISERROR((VLOOKUP((IF((VALUE((TEXT(F27,"mmdd"))))&gt;=801,(YEAR(F27)),(YEAR(F27)))),'Master Roster Data'!$M$1721:$N$1730,2,FALSE)))),"Player Appears to Be Too Old or Too Young",(VLOOKUP((IF((VALUE((TEXT(F27,"mmdd"))))&gt;=801,(YEAR(F27)),(YEAR(F27)))),'Master Roster Data'!$M$1721:$N$1730,2,FALSE))))))</f>
        <v/>
      </c>
    </row>
    <row r="28" spans="2:8" ht="15" x14ac:dyDescent="0.2">
      <c r="B28" s="23"/>
      <c r="C28" s="24"/>
      <c r="D28" s="23"/>
      <c r="E28" s="24"/>
      <c r="F28" s="22"/>
      <c r="G28" s="26" t="str">
        <f t="shared" si="0"/>
        <v/>
      </c>
      <c r="H28" s="25" t="str">
        <f>(IF((COUNTBLANK(E28))=1,"",(IF((ISERROR((VLOOKUP((IF((VALUE((TEXT(F28,"mmdd"))))&gt;=801,(YEAR(F28)),(YEAR(F28)))),'Master Roster Data'!$M$1721:$N$1730,2,FALSE)))),"Player Appears to Be Too Old or Too Young",(VLOOKUP((IF((VALUE((TEXT(F28,"mmdd"))))&gt;=801,(YEAR(F28)),(YEAR(F28)))),'Master Roster Data'!$M$1721:$N$1730,2,FALSE))))))</f>
        <v/>
      </c>
    </row>
    <row r="29" spans="2:8" ht="15" x14ac:dyDescent="0.2">
      <c r="B29" s="23"/>
      <c r="C29" s="24"/>
      <c r="D29" s="23"/>
      <c r="E29" s="24"/>
      <c r="F29" s="22"/>
      <c r="G29" s="26" t="str">
        <f t="shared" si="0"/>
        <v/>
      </c>
      <c r="H29" s="25" t="str">
        <f>(IF((COUNTBLANK(E29))=1,"",(IF((ISERROR((VLOOKUP((IF((VALUE((TEXT(F29,"mmdd"))))&gt;=801,(YEAR(F29)),(YEAR(F29)))),'Master Roster Data'!$M$1721:$N$1730,2,FALSE)))),"Player Appears to Be Too Old or Too Young",(VLOOKUP((IF((VALUE((TEXT(F29,"mmdd"))))&gt;=801,(YEAR(F29)),(YEAR(F29)))),'Master Roster Data'!$M$1721:$N$1730,2,FALSE))))))</f>
        <v/>
      </c>
    </row>
    <row r="30" spans="2:8" ht="15" x14ac:dyDescent="0.2">
      <c r="B30" s="23"/>
      <c r="C30" s="24"/>
      <c r="D30" s="23"/>
      <c r="E30" s="24"/>
      <c r="F30" s="22"/>
      <c r="G30" s="26" t="str">
        <f t="shared" si="0"/>
        <v/>
      </c>
      <c r="H30" s="25" t="str">
        <f>(IF((COUNTBLANK(E30))=1,"",(IF((ISERROR((VLOOKUP((IF((VALUE((TEXT(F30,"mmdd"))))&gt;=801,(YEAR(F30)),(YEAR(F30)))),'Master Roster Data'!$M$1721:$N$1730,2,FALSE)))),"Player Appears to Be Too Old or Too Young",(VLOOKUP((IF((VALUE((TEXT(F30,"mmdd"))))&gt;=801,(YEAR(F30)),(YEAR(F30)))),'Master Roster Data'!$M$1721:$N$1730,2,FALSE))))))</f>
        <v/>
      </c>
    </row>
    <row r="31" spans="2:8" ht="15" x14ac:dyDescent="0.2">
      <c r="B31" s="23"/>
      <c r="C31" s="24"/>
      <c r="D31" s="23"/>
      <c r="E31" s="24"/>
      <c r="F31" s="22"/>
      <c r="G31" s="26" t="str">
        <f t="shared" si="0"/>
        <v/>
      </c>
      <c r="H31" s="25" t="str">
        <f>(IF((COUNTBLANK(E31))=1,"",(IF((ISERROR((VLOOKUP((IF((VALUE((TEXT(F31,"mmdd"))))&gt;=801,(YEAR(F31)),(YEAR(F31)))),'Master Roster Data'!$M$1721:$N$1730,2,FALSE)))),"Player Appears to Be Too Old or Too Young",(VLOOKUP((IF((VALUE((TEXT(F31,"mmdd"))))&gt;=801,(YEAR(F31)),(YEAR(F31)))),'Master Roster Data'!$M$1721:$N$1730,2,FALSE))))))</f>
        <v/>
      </c>
    </row>
    <row r="32" spans="2:8" ht="15" x14ac:dyDescent="0.2">
      <c r="B32" s="23"/>
      <c r="C32" s="24"/>
      <c r="D32" s="23"/>
      <c r="E32" s="24"/>
      <c r="F32" s="22"/>
      <c r="G32" s="26" t="str">
        <f t="shared" si="0"/>
        <v/>
      </c>
      <c r="H32" s="25" t="str">
        <f>(IF((COUNTBLANK(E32))=1,"",(IF((ISERROR((VLOOKUP((IF((VALUE((TEXT(F32,"mmdd"))))&gt;=801,(YEAR(F32)),(YEAR(F32)))),'Master Roster Data'!$M$1721:$N$1730,2,FALSE)))),"Player Appears to Be Too Old or Too Young",(VLOOKUP((IF((VALUE((TEXT(F32,"mmdd"))))&gt;=801,(YEAR(F32)),(YEAR(F32)))),'Master Roster Data'!$M$1721:$N$1730,2,FALSE))))))</f>
        <v/>
      </c>
    </row>
    <row r="33" spans="2:8" ht="15" x14ac:dyDescent="0.2">
      <c r="B33" s="23"/>
      <c r="C33" s="24"/>
      <c r="D33" s="23"/>
      <c r="E33" s="24"/>
      <c r="F33" s="22"/>
      <c r="G33" s="26" t="str">
        <f t="shared" si="0"/>
        <v/>
      </c>
      <c r="H33" s="25" t="str">
        <f>(IF((COUNTBLANK(E33))=1,"",(IF((ISERROR((VLOOKUP((IF((VALUE((TEXT(F33,"mmdd"))))&gt;=801,(YEAR(F33)),(YEAR(F33)))),'Master Roster Data'!$M$1721:$N$1730,2,FALSE)))),"Player Appears to Be Too Old or Too Young",(VLOOKUP((IF((VALUE((TEXT(F33,"mmdd"))))&gt;=801,(YEAR(F33)),(YEAR(F33)))),'Master Roster Data'!$M$1721:$N$1730,2,FALSE))))))</f>
        <v/>
      </c>
    </row>
    <row r="34" spans="2:8" ht="15" x14ac:dyDescent="0.2">
      <c r="B34" s="23"/>
      <c r="C34" s="24"/>
      <c r="D34" s="23"/>
      <c r="E34" s="24"/>
      <c r="F34" s="22"/>
      <c r="G34" s="26" t="str">
        <f t="shared" si="0"/>
        <v/>
      </c>
      <c r="H34" s="25" t="str">
        <f>(IF((COUNTBLANK(E34))=1,"",(IF((ISERROR((VLOOKUP((IF((VALUE((TEXT(F34,"mmdd"))))&gt;=801,(YEAR(F34)),(YEAR(F34)))),'Master Roster Data'!$M$1721:$N$1730,2,FALSE)))),"Player Appears to Be Too Old or Too Young",(VLOOKUP((IF((VALUE((TEXT(F34,"mmdd"))))&gt;=801,(YEAR(F34)),(YEAR(F34)))),'Master Roster Data'!$M$1721:$N$1730,2,FALSE))))))</f>
        <v/>
      </c>
    </row>
    <row r="35" spans="2:8" ht="15" x14ac:dyDescent="0.2">
      <c r="B35" s="23"/>
      <c r="C35" s="24"/>
      <c r="D35" s="23"/>
      <c r="E35" s="24"/>
      <c r="F35" s="22"/>
      <c r="G35" s="26" t="str">
        <f t="shared" si="0"/>
        <v/>
      </c>
      <c r="H35" s="25" t="str">
        <f>(IF((COUNTBLANK(E35))=1,"",(IF((ISERROR((VLOOKUP((IF((VALUE((TEXT(F35,"mmdd"))))&gt;=801,(YEAR(F35)),(YEAR(F35)))),'Master Roster Data'!$M$1721:$N$1730,2,FALSE)))),"Player Appears to Be Too Old or Too Young",(VLOOKUP((IF((VALUE((TEXT(F35,"mmdd"))))&gt;=801,(YEAR(F35)),(YEAR(F35)))),'Master Roster Data'!$M$1721:$N$1730,2,FALSE))))))</f>
        <v/>
      </c>
    </row>
    <row r="36" spans="2:8" ht="15" x14ac:dyDescent="0.2">
      <c r="B36" s="23"/>
      <c r="C36" s="24"/>
      <c r="D36" s="23"/>
      <c r="E36" s="24"/>
      <c r="F36" s="22"/>
      <c r="G36" s="26" t="str">
        <f t="shared" si="0"/>
        <v/>
      </c>
      <c r="H36" s="25" t="str">
        <f>(IF((COUNTBLANK(E36))=1,"",(IF((ISERROR((VLOOKUP((IF((VALUE((TEXT(F36,"mmdd"))))&gt;=801,(YEAR(F36)),(YEAR(F36)))),'Master Roster Data'!$M$1721:$N$1730,2,FALSE)))),"Player Appears to Be Too Old or Too Young",(VLOOKUP((IF((VALUE((TEXT(F36,"mmdd"))))&gt;=801,(YEAR(F36)),(YEAR(F36)))),'Master Roster Data'!$M$1721:$N$1730,2,FALSE))))))</f>
        <v/>
      </c>
    </row>
    <row r="37" spans="2:8" ht="15" x14ac:dyDescent="0.2">
      <c r="B37" s="23"/>
      <c r="C37" s="24"/>
      <c r="D37" s="23"/>
      <c r="E37" s="24"/>
      <c r="F37" s="22"/>
      <c r="G37" s="26" t="str">
        <f t="shared" si="0"/>
        <v/>
      </c>
      <c r="H37" s="25" t="str">
        <f>(IF((COUNTBLANK(E37))=1,"",(IF((ISERROR((VLOOKUP((IF((VALUE((TEXT(F37,"mmdd"))))&gt;=801,(YEAR(F37)),(YEAR(F37)))),'Master Roster Data'!$M$1721:$N$1730,2,FALSE)))),"Player Appears to Be Too Old or Too Young",(VLOOKUP((IF((VALUE((TEXT(F37,"mmdd"))))&gt;=801,(YEAR(F37)),(YEAR(F37)))),'Master Roster Data'!$M$1721:$N$1730,2,FALSE))))))</f>
        <v/>
      </c>
    </row>
    <row r="38" spans="2:8" ht="15" x14ac:dyDescent="0.2">
      <c r="B38" s="23"/>
      <c r="C38" s="24"/>
      <c r="D38" s="23"/>
      <c r="E38" s="24"/>
      <c r="F38" s="22"/>
      <c r="G38" s="26" t="str">
        <f t="shared" si="0"/>
        <v/>
      </c>
      <c r="H38" s="25" t="str">
        <f>(IF((COUNTBLANK(E38))=1,"",(IF((ISERROR((VLOOKUP((IF((VALUE((TEXT(F38,"mmdd"))))&gt;=801,(YEAR(F38)),(YEAR(F38)))),'Master Roster Data'!$M$1721:$N$1730,2,FALSE)))),"Player Appears to Be Too Old or Too Young",(VLOOKUP((IF((VALUE((TEXT(F38,"mmdd"))))&gt;=801,(YEAR(F38)),(YEAR(F38)))),'Master Roster Data'!$M$1721:$N$1730,2,FALSE))))))</f>
        <v/>
      </c>
    </row>
    <row r="39" spans="2:8" ht="15" x14ac:dyDescent="0.2">
      <c r="B39" s="23"/>
      <c r="C39" s="24"/>
      <c r="D39" s="23"/>
      <c r="E39" s="24"/>
      <c r="F39" s="22"/>
      <c r="G39" s="26" t="str">
        <f t="shared" si="0"/>
        <v/>
      </c>
      <c r="H39" s="25" t="str">
        <f>(IF((COUNTBLANK(E39))=1,"",(IF((ISERROR((VLOOKUP((IF((VALUE((TEXT(F39,"mmdd"))))&gt;=801,(YEAR(F39)),(YEAR(F39)))),'Master Roster Data'!$M$1721:$N$1730,2,FALSE)))),"Player Appears to Be Too Old or Too Young",(VLOOKUP((IF((VALUE((TEXT(F39,"mmdd"))))&gt;=801,(YEAR(F39)),(YEAR(F39)))),'Master Roster Data'!$M$1721:$N$1730,2,FALSE))))))</f>
        <v/>
      </c>
    </row>
    <row r="40" spans="2:8" ht="15" x14ac:dyDescent="0.2">
      <c r="B40" s="23"/>
      <c r="C40" s="24"/>
      <c r="D40" s="23"/>
      <c r="E40" s="24"/>
      <c r="F40" s="22"/>
      <c r="G40" s="26" t="str">
        <f t="shared" si="0"/>
        <v/>
      </c>
      <c r="H40" s="25" t="str">
        <f>(IF((COUNTBLANK(E40))=1,"",(IF((ISERROR((VLOOKUP((IF((VALUE((TEXT(F40,"mmdd"))))&gt;=801,(YEAR(F40)),(YEAR(F40)))),'Master Roster Data'!$M$1721:$N$1730,2,FALSE)))),"Player Appears to Be Too Old or Too Young",(VLOOKUP((IF((VALUE((TEXT(F40,"mmdd"))))&gt;=801,(YEAR(F40)),(YEAR(F40)))),'Master Roster Data'!$M$1721:$N$1730,2,FALSE))))))</f>
        <v/>
      </c>
    </row>
    <row r="41" spans="2:8" ht="15" x14ac:dyDescent="0.2">
      <c r="B41" s="23"/>
      <c r="C41" s="24"/>
      <c r="D41" s="23"/>
      <c r="E41" s="24"/>
      <c r="F41" s="22"/>
      <c r="G41" s="26" t="str">
        <f t="shared" si="0"/>
        <v/>
      </c>
      <c r="H41" s="25" t="str">
        <f>(IF((COUNTBLANK(E41))=1,"",(IF((ISERROR((VLOOKUP((IF((VALUE((TEXT(F41,"mmdd"))))&gt;=801,(YEAR(F41)),(YEAR(F41)))),'Master Roster Data'!$M$1721:$N$1730,2,FALSE)))),"Player Appears to Be Too Old or Too Young",(VLOOKUP((IF((VALUE((TEXT(F41,"mmdd"))))&gt;=801,(YEAR(F41)),(YEAR(F41)))),'Master Roster Data'!$M$1721:$N$1730,2,FALSE))))))</f>
        <v/>
      </c>
    </row>
    <row r="42" spans="2:8" ht="15" x14ac:dyDescent="0.2">
      <c r="B42" s="23"/>
      <c r="C42" s="24"/>
      <c r="D42" s="23"/>
      <c r="E42" s="24"/>
      <c r="F42" s="22"/>
      <c r="G42" s="26" t="str">
        <f t="shared" si="0"/>
        <v/>
      </c>
      <c r="H42" s="25" t="str">
        <f>(IF((COUNTBLANK(E42))=1,"",(IF((ISERROR((VLOOKUP((IF((VALUE((TEXT(F42,"mmdd"))))&gt;=801,(YEAR(F42)),(YEAR(F42)))),'Master Roster Data'!$M$1721:$N$1730,2,FALSE)))),"Player Appears to Be Too Old or Too Young",(VLOOKUP((IF((VALUE((TEXT(F42,"mmdd"))))&gt;=801,(YEAR(F42)),(YEAR(F42)))),'Master Roster Data'!$M$1721:$N$1730,2,FALSE))))))</f>
        <v/>
      </c>
    </row>
    <row r="43" spans="2:8" ht="15" x14ac:dyDescent="0.2">
      <c r="B43" s="23"/>
      <c r="C43" s="24"/>
      <c r="D43" s="23"/>
      <c r="E43" s="24"/>
      <c r="F43" s="22"/>
      <c r="G43" s="26" t="str">
        <f t="shared" si="0"/>
        <v/>
      </c>
      <c r="H43" s="25" t="str">
        <f>(IF((COUNTBLANK(E43))=1,"",(IF((ISERROR((VLOOKUP((IF((VALUE((TEXT(F43,"mmdd"))))&gt;=801,(YEAR(F43)),(YEAR(F43)))),'Master Roster Data'!$M$1721:$N$1730,2,FALSE)))),"Player Appears to Be Too Old or Too Young",(VLOOKUP((IF((VALUE((TEXT(F43,"mmdd"))))&gt;=801,(YEAR(F43)),(YEAR(F43)))),'Master Roster Data'!$M$1721:$N$1730,2,FALSE))))))</f>
        <v/>
      </c>
    </row>
    <row r="44" spans="2:8" ht="15" x14ac:dyDescent="0.2">
      <c r="B44" s="23"/>
      <c r="C44" s="24"/>
      <c r="D44" s="23"/>
      <c r="E44" s="24"/>
      <c r="F44" s="22"/>
      <c r="G44" s="26" t="str">
        <f t="shared" si="0"/>
        <v/>
      </c>
      <c r="H44" s="25" t="str">
        <f>(IF((COUNTBLANK(E44))=1,"",(IF((ISERROR((VLOOKUP((IF((VALUE((TEXT(F44,"mmdd"))))&gt;=801,(YEAR(F44)),(YEAR(F44)))),'Master Roster Data'!$M$1721:$N$1730,2,FALSE)))),"Player Appears to Be Too Old or Too Young",(VLOOKUP((IF((VALUE((TEXT(F44,"mmdd"))))&gt;=801,(YEAR(F44)),(YEAR(F44)))),'Master Roster Data'!$M$1721:$N$1730,2,FALSE))))))</f>
        <v/>
      </c>
    </row>
    <row r="45" spans="2:8" ht="15" x14ac:dyDescent="0.2">
      <c r="B45" s="23"/>
      <c r="C45" s="24"/>
      <c r="D45" s="23"/>
      <c r="E45" s="24"/>
      <c r="F45" s="22"/>
      <c r="G45" s="26" t="str">
        <f t="shared" si="0"/>
        <v/>
      </c>
      <c r="H45" s="25" t="str">
        <f>(IF((COUNTBLANK(E45))=1,"",(IF((ISERROR((VLOOKUP((IF((VALUE((TEXT(F45,"mmdd"))))&gt;=801,(YEAR(F45)),(YEAR(F45)))),'Master Roster Data'!$M$1721:$N$1730,2,FALSE)))),"Player Appears to Be Too Old or Too Young",(VLOOKUP((IF((VALUE((TEXT(F45,"mmdd"))))&gt;=801,(YEAR(F45)),(YEAR(F45)))),'Master Roster Data'!$M$1721:$N$1730,2,FALSE))))))</f>
        <v/>
      </c>
    </row>
    <row r="46" spans="2:8" ht="15" x14ac:dyDescent="0.2">
      <c r="B46" s="23"/>
      <c r="C46" s="24"/>
      <c r="D46" s="23"/>
      <c r="E46" s="24"/>
      <c r="F46" s="22"/>
      <c r="G46" s="26" t="str">
        <f t="shared" si="0"/>
        <v/>
      </c>
      <c r="H46" s="25" t="str">
        <f>(IF((COUNTBLANK(E46))=1,"",(IF((ISERROR((VLOOKUP((IF((VALUE((TEXT(F46,"mmdd"))))&gt;=801,(YEAR(F46)),(YEAR(F46)))),'Master Roster Data'!$M$1721:$N$1730,2,FALSE)))),"Player Appears to Be Too Old or Too Young",(VLOOKUP((IF((VALUE((TEXT(F46,"mmdd"))))&gt;=801,(YEAR(F46)),(YEAR(F46)))),'Master Roster Data'!$M$1721:$N$1730,2,FALSE))))))</f>
        <v/>
      </c>
    </row>
    <row r="47" spans="2:8" ht="15" x14ac:dyDescent="0.2">
      <c r="B47" s="23"/>
      <c r="C47" s="24"/>
      <c r="D47" s="23"/>
      <c r="E47" s="24"/>
      <c r="F47" s="22"/>
      <c r="G47" s="26" t="str">
        <f t="shared" si="0"/>
        <v/>
      </c>
      <c r="H47" s="25" t="str">
        <f>(IF((COUNTBLANK(E47))=1,"",(IF((ISERROR((VLOOKUP((IF((VALUE((TEXT(F47,"mmdd"))))&gt;=801,(YEAR(F47)),(YEAR(F47)))),'Master Roster Data'!$M$1721:$N$1730,2,FALSE)))),"Player Appears to Be Too Old or Too Young",(VLOOKUP((IF((VALUE((TEXT(F47,"mmdd"))))&gt;=801,(YEAR(F47)),(YEAR(F47)))),'Master Roster Data'!$M$1721:$N$1730,2,FALSE))))))</f>
        <v/>
      </c>
    </row>
    <row r="48" spans="2:8" ht="15" x14ac:dyDescent="0.2">
      <c r="B48" s="23"/>
      <c r="C48" s="24"/>
      <c r="D48" s="23"/>
      <c r="E48" s="24"/>
      <c r="F48" s="22"/>
      <c r="G48" s="26" t="str">
        <f t="shared" si="0"/>
        <v/>
      </c>
      <c r="H48" s="25" t="str">
        <f>(IF((COUNTBLANK(E48))=1,"",(IF((ISERROR((VLOOKUP((IF((VALUE((TEXT(F48,"mmdd"))))&gt;=801,(YEAR(F48)),(YEAR(F48)))),'Master Roster Data'!$M$1721:$N$1730,2,FALSE)))),"Player Appears to Be Too Old or Too Young",(VLOOKUP((IF((VALUE((TEXT(F48,"mmdd"))))&gt;=801,(YEAR(F48)),(YEAR(F48)))),'Master Roster Data'!$M$1721:$N$1730,2,FALSE))))))</f>
        <v/>
      </c>
    </row>
    <row r="49" spans="2:8" ht="15" x14ac:dyDescent="0.2">
      <c r="B49" s="23"/>
      <c r="C49" s="24"/>
      <c r="D49" s="23"/>
      <c r="E49" s="24"/>
      <c r="F49" s="22"/>
      <c r="G49" s="26" t="str">
        <f t="shared" si="0"/>
        <v/>
      </c>
      <c r="H49" s="25" t="str">
        <f>(IF((COUNTBLANK(E49))=1,"",(IF((ISERROR((VLOOKUP((IF((VALUE((TEXT(F49,"mmdd"))))&gt;=801,(YEAR(F49)),(YEAR(F49)))),'Master Roster Data'!$M$1721:$N$1730,2,FALSE)))),"Player Appears to Be Too Old or Too Young",(VLOOKUP((IF((VALUE((TEXT(F49,"mmdd"))))&gt;=801,(YEAR(F49)),(YEAR(F49)))),'Master Roster Data'!$M$1721:$N$1730,2,FALSE))))))</f>
        <v/>
      </c>
    </row>
    <row r="50" spans="2:8" ht="15" x14ac:dyDescent="0.2">
      <c r="B50" s="23"/>
      <c r="C50" s="24"/>
      <c r="D50" s="23"/>
      <c r="E50" s="24"/>
      <c r="F50" s="22"/>
      <c r="G50" s="26" t="str">
        <f t="shared" si="0"/>
        <v/>
      </c>
      <c r="H50" s="25" t="str">
        <f>(IF((COUNTBLANK(E50))=1,"",(IF((ISERROR((VLOOKUP((IF((VALUE((TEXT(F50,"mmdd"))))&gt;=801,(YEAR(F50)),(YEAR(F50)))),'Master Roster Data'!$M$1721:$N$1730,2,FALSE)))),"Player Appears to Be Too Old or Too Young",(VLOOKUP((IF((VALUE((TEXT(F50,"mmdd"))))&gt;=801,(YEAR(F50)),(YEAR(F50)))),'Master Roster Data'!$M$1721:$N$1730,2,FALSE))))))</f>
        <v/>
      </c>
    </row>
    <row r="51" spans="2:8" ht="15" x14ac:dyDescent="0.2">
      <c r="B51" s="23"/>
      <c r="C51" s="24"/>
      <c r="D51" s="23"/>
      <c r="E51" s="24"/>
      <c r="F51" s="22"/>
      <c r="G51" s="26" t="str">
        <f t="shared" si="0"/>
        <v/>
      </c>
      <c r="H51" s="25" t="str">
        <f>(IF((COUNTBLANK(E51))=1,"",(IF((ISERROR((VLOOKUP((IF((VALUE((TEXT(F51,"mmdd"))))&gt;=801,(YEAR(F51)),(YEAR(F51)))),'Master Roster Data'!$M$1721:$N$1730,2,FALSE)))),"Player Appears to Be Too Old or Too Young",(VLOOKUP((IF((VALUE((TEXT(F51,"mmdd"))))&gt;=801,(YEAR(F51)),(YEAR(F51)))),'Master Roster Data'!$M$1721:$N$1730,2,FALSE))))))</f>
        <v/>
      </c>
    </row>
    <row r="52" spans="2:8" ht="15" x14ac:dyDescent="0.2">
      <c r="B52" s="23"/>
      <c r="C52" s="24"/>
      <c r="D52" s="23"/>
      <c r="E52" s="24"/>
      <c r="F52" s="22"/>
      <c r="G52" s="26" t="str">
        <f t="shared" si="0"/>
        <v/>
      </c>
      <c r="H52" s="25" t="str">
        <f>(IF((COUNTBLANK(E52))=1,"",(IF((ISERROR((VLOOKUP((IF((VALUE((TEXT(F52,"mmdd"))))&gt;=801,(YEAR(F52)),(YEAR(F52)))),'Master Roster Data'!$M$1721:$N$1730,2,FALSE)))),"Player Appears to Be Too Old or Too Young",(VLOOKUP((IF((VALUE((TEXT(F52,"mmdd"))))&gt;=801,(YEAR(F52)),(YEAR(F52)))),'Master Roster Data'!$M$1721:$N$1730,2,FALSE))))))</f>
        <v/>
      </c>
    </row>
    <row r="53" spans="2:8" ht="15" x14ac:dyDescent="0.2">
      <c r="B53" s="23"/>
      <c r="C53" s="24"/>
      <c r="D53" s="23"/>
      <c r="E53" s="24"/>
      <c r="F53" s="22"/>
      <c r="G53" s="26" t="str">
        <f t="shared" si="0"/>
        <v/>
      </c>
      <c r="H53" s="25" t="str">
        <f>(IF((COUNTBLANK(E53))=1,"",(IF((ISERROR((VLOOKUP((IF((VALUE((TEXT(F53,"mmdd"))))&gt;=801,(YEAR(F53)),(YEAR(F53)))),'Master Roster Data'!$M$1721:$N$1730,2,FALSE)))),"Player Appears to Be Too Old or Too Young",(VLOOKUP((IF((VALUE((TEXT(F53,"mmdd"))))&gt;=801,(YEAR(F53)),(YEAR(F53)))),'Master Roster Data'!$M$1721:$N$1730,2,FALSE))))))</f>
        <v/>
      </c>
    </row>
    <row r="54" spans="2:8" ht="15" x14ac:dyDescent="0.2">
      <c r="B54" s="23"/>
      <c r="C54" s="24"/>
      <c r="D54" s="23"/>
      <c r="E54" s="24"/>
      <c r="F54" s="22"/>
      <c r="G54" s="26" t="str">
        <f t="shared" si="0"/>
        <v/>
      </c>
      <c r="H54" s="25" t="str">
        <f>(IF((COUNTBLANK(E54))=1,"",(IF((ISERROR((VLOOKUP((IF((VALUE((TEXT(F54,"mmdd"))))&gt;=801,(YEAR(F54)),(YEAR(F54)))),'Master Roster Data'!$M$1721:$N$1730,2,FALSE)))),"Player Appears to Be Too Old or Too Young",(VLOOKUP((IF((VALUE((TEXT(F54,"mmdd"))))&gt;=801,(YEAR(F54)),(YEAR(F54)))),'Master Roster Data'!$M$1721:$N$1730,2,FALSE))))))</f>
        <v/>
      </c>
    </row>
    <row r="55" spans="2:8" ht="15" x14ac:dyDescent="0.2">
      <c r="B55" s="23"/>
      <c r="C55" s="24"/>
      <c r="D55" s="23"/>
      <c r="E55" s="24"/>
      <c r="F55" s="22"/>
      <c r="G55" s="26" t="str">
        <f t="shared" si="0"/>
        <v/>
      </c>
      <c r="H55" s="25" t="str">
        <f>(IF((COUNTBLANK(E55))=1,"",(IF((ISERROR((VLOOKUP((IF((VALUE((TEXT(F55,"mmdd"))))&gt;=801,(YEAR(F55)),(YEAR(F55)))),'Master Roster Data'!$M$1721:$N$1730,2,FALSE)))),"Player Appears to Be Too Old or Too Young",(VLOOKUP((IF((VALUE((TEXT(F55,"mmdd"))))&gt;=801,(YEAR(F55)),(YEAR(F55)))),'Master Roster Data'!$M$1721:$N$1730,2,FALSE))))))</f>
        <v/>
      </c>
    </row>
    <row r="56" spans="2:8" ht="15" x14ac:dyDescent="0.2">
      <c r="B56" s="23"/>
      <c r="C56" s="24"/>
      <c r="D56" s="23"/>
      <c r="E56" s="24"/>
      <c r="F56" s="22"/>
      <c r="G56" s="26" t="str">
        <f t="shared" si="0"/>
        <v/>
      </c>
      <c r="H56" s="25" t="str">
        <f>(IF((COUNTBLANK(E56))=1,"",(IF((ISERROR((VLOOKUP((IF((VALUE((TEXT(F56,"mmdd"))))&gt;=801,(YEAR(F56)),(YEAR(F56)))),'Master Roster Data'!$M$1721:$N$1730,2,FALSE)))),"Player Appears to Be Too Old or Too Young",(VLOOKUP((IF((VALUE((TEXT(F56,"mmdd"))))&gt;=801,(YEAR(F56)),(YEAR(F56)))),'Master Roster Data'!$M$1721:$N$1730,2,FALSE))))))</f>
        <v/>
      </c>
    </row>
    <row r="57" spans="2:8" ht="15" x14ac:dyDescent="0.2">
      <c r="B57" s="23"/>
      <c r="C57" s="24"/>
      <c r="D57" s="23"/>
      <c r="E57" s="24"/>
      <c r="F57" s="22"/>
      <c r="G57" s="26" t="str">
        <f t="shared" si="0"/>
        <v/>
      </c>
      <c r="H57" s="25" t="str">
        <f>(IF((COUNTBLANK(E57))=1,"",(IF((ISERROR((VLOOKUP((IF((VALUE((TEXT(F57,"mmdd"))))&gt;=801,(YEAR(F57)),(YEAR(F57)))),'Master Roster Data'!$M$1721:$N$1730,2,FALSE)))),"Player Appears to Be Too Old or Too Young",(VLOOKUP((IF((VALUE((TEXT(F57,"mmdd"))))&gt;=801,(YEAR(F57)),(YEAR(F57)))),'Master Roster Data'!$M$1721:$N$1730,2,FALSE))))))</f>
        <v/>
      </c>
    </row>
    <row r="58" spans="2:8" ht="15" x14ac:dyDescent="0.2">
      <c r="B58" s="23"/>
      <c r="C58" s="24"/>
      <c r="D58" s="23"/>
      <c r="E58" s="24"/>
      <c r="F58" s="22"/>
      <c r="G58" s="26" t="str">
        <f t="shared" si="0"/>
        <v/>
      </c>
      <c r="H58" s="25" t="str">
        <f>(IF((COUNTBLANK(E58))=1,"",(IF((ISERROR((VLOOKUP((IF((VALUE((TEXT(F58,"mmdd"))))&gt;=801,(YEAR(F58)),(YEAR(F58)))),'Master Roster Data'!$M$1721:$N$1730,2,FALSE)))),"Player Appears to Be Too Old or Too Young",(VLOOKUP((IF((VALUE((TEXT(F58,"mmdd"))))&gt;=801,(YEAR(F58)),(YEAR(F58)))),'Master Roster Data'!$M$1721:$N$1730,2,FALSE))))))</f>
        <v/>
      </c>
    </row>
    <row r="59" spans="2:8" ht="15" x14ac:dyDescent="0.2">
      <c r="B59" s="23"/>
      <c r="C59" s="24"/>
      <c r="D59" s="23"/>
      <c r="E59" s="24"/>
      <c r="F59" s="22"/>
      <c r="G59" s="26" t="str">
        <f t="shared" si="0"/>
        <v/>
      </c>
      <c r="H59" s="25" t="str">
        <f>(IF((COUNTBLANK(E59))=1,"",(IF((ISERROR((VLOOKUP((IF((VALUE((TEXT(F59,"mmdd"))))&gt;=801,(YEAR(F59)),(YEAR(F59)))),'Master Roster Data'!$M$1721:$N$1730,2,FALSE)))),"Player Appears to Be Too Old or Too Young",(VLOOKUP((IF((VALUE((TEXT(F59,"mmdd"))))&gt;=801,(YEAR(F59)),(YEAR(F59)))),'Master Roster Data'!$M$1721:$N$1730,2,FALSE))))))</f>
        <v/>
      </c>
    </row>
    <row r="60" spans="2:8" ht="15" x14ac:dyDescent="0.2">
      <c r="B60" s="23"/>
      <c r="C60" s="24"/>
      <c r="D60" s="23"/>
      <c r="E60" s="24"/>
      <c r="F60" s="22"/>
      <c r="G60" s="26" t="str">
        <f t="shared" si="0"/>
        <v/>
      </c>
      <c r="H60" s="25" t="str">
        <f>(IF((COUNTBLANK(E60))=1,"",(IF((ISERROR((VLOOKUP((IF((VALUE((TEXT(F60,"mmdd"))))&gt;=801,(YEAR(F60)),(YEAR(F60)))),'Master Roster Data'!$M$1721:$N$1730,2,FALSE)))),"Player Appears to Be Too Old or Too Young",(VLOOKUP((IF((VALUE((TEXT(F60,"mmdd"))))&gt;=801,(YEAR(F60)),(YEAR(F60)))),'Master Roster Data'!$M$1721:$N$1730,2,FALSE))))))</f>
        <v/>
      </c>
    </row>
    <row r="61" spans="2:8" ht="15" x14ac:dyDescent="0.2">
      <c r="B61" s="23"/>
      <c r="C61" s="24"/>
      <c r="D61" s="23"/>
      <c r="E61" s="24"/>
      <c r="F61" s="22"/>
      <c r="G61" s="26" t="str">
        <f t="shared" si="0"/>
        <v/>
      </c>
      <c r="H61" s="25" t="str">
        <f>(IF((COUNTBLANK(E61))=1,"",(IF((ISERROR((VLOOKUP((IF((VALUE((TEXT(F61,"mmdd"))))&gt;=801,(YEAR(F61)),(YEAR(F61)))),'Master Roster Data'!$M$1721:$N$1730,2,FALSE)))),"Player Appears to Be Too Old or Too Young",(VLOOKUP((IF((VALUE((TEXT(F61,"mmdd"))))&gt;=801,(YEAR(F61)),(YEAR(F61)))),'Master Roster Data'!$M$1721:$N$1730,2,FALSE))))))</f>
        <v/>
      </c>
    </row>
    <row r="62" spans="2:8" ht="15" x14ac:dyDescent="0.2">
      <c r="B62" s="23"/>
      <c r="C62" s="24"/>
      <c r="D62" s="23"/>
      <c r="E62" s="24"/>
      <c r="F62" s="22"/>
      <c r="G62" s="26" t="str">
        <f t="shared" si="0"/>
        <v/>
      </c>
      <c r="H62" s="25" t="str">
        <f>(IF((COUNTBLANK(E62))=1,"",(IF((ISERROR((VLOOKUP((IF((VALUE((TEXT(F62,"mmdd"))))&gt;=801,(YEAR(F62)),(YEAR(F62)))),'Master Roster Data'!$M$1721:$N$1730,2,FALSE)))),"Player Appears to Be Too Old or Too Young",(VLOOKUP((IF((VALUE((TEXT(F62,"mmdd"))))&gt;=801,(YEAR(F62)),(YEAR(F62)))),'Master Roster Data'!$M$1721:$N$1730,2,FALSE))))))</f>
        <v/>
      </c>
    </row>
    <row r="63" spans="2:8" ht="15" x14ac:dyDescent="0.2">
      <c r="B63" s="23"/>
      <c r="C63" s="24"/>
      <c r="D63" s="23"/>
      <c r="E63" s="24"/>
      <c r="F63" s="22"/>
      <c r="G63" s="26" t="str">
        <f t="shared" si="0"/>
        <v/>
      </c>
      <c r="H63" s="25" t="str">
        <f>(IF((COUNTBLANK(E63))=1,"",(IF((ISERROR((VLOOKUP((IF((VALUE((TEXT(F63,"mmdd"))))&gt;=801,(YEAR(F63)),(YEAR(F63)))),'Master Roster Data'!$M$1721:$N$1730,2,FALSE)))),"Player Appears to Be Too Old or Too Young",(VLOOKUP((IF((VALUE((TEXT(F63,"mmdd"))))&gt;=801,(YEAR(F63)),(YEAR(F63)))),'Master Roster Data'!$M$1721:$N$1730,2,FALSE))))))</f>
        <v/>
      </c>
    </row>
    <row r="64" spans="2:8" ht="15" x14ac:dyDescent="0.2">
      <c r="B64" s="23"/>
      <c r="C64" s="24"/>
      <c r="D64" s="23"/>
      <c r="E64" s="24"/>
      <c r="F64" s="22"/>
      <c r="G64" s="26" t="str">
        <f t="shared" si="0"/>
        <v/>
      </c>
      <c r="H64" s="25" t="str">
        <f>(IF((COUNTBLANK(E64))=1,"",(IF((ISERROR((VLOOKUP((IF((VALUE((TEXT(F64,"mmdd"))))&gt;=801,(YEAR(F64)),(YEAR(F64)))),'Master Roster Data'!$M$1721:$N$1730,2,FALSE)))),"Player Appears to Be Too Old or Too Young",(VLOOKUP((IF((VALUE((TEXT(F64,"mmdd"))))&gt;=801,(YEAR(F64)),(YEAR(F64)))),'Master Roster Data'!$M$1721:$N$1730,2,FALSE))))))</f>
        <v/>
      </c>
    </row>
    <row r="65" spans="2:8" ht="15" x14ac:dyDescent="0.2">
      <c r="B65" s="23"/>
      <c r="C65" s="24"/>
      <c r="D65" s="23"/>
      <c r="E65" s="24"/>
      <c r="F65" s="22"/>
      <c r="G65" s="26" t="str">
        <f t="shared" si="0"/>
        <v/>
      </c>
      <c r="H65" s="25" t="str">
        <f>(IF((COUNTBLANK(E65))=1,"",(IF((ISERROR((VLOOKUP((IF((VALUE((TEXT(F65,"mmdd"))))&gt;=801,(YEAR(F65)),(YEAR(F65)))),'Master Roster Data'!$M$1721:$N$1730,2,FALSE)))),"Player Appears to Be Too Old or Too Young",(VLOOKUP((IF((VALUE((TEXT(F65,"mmdd"))))&gt;=801,(YEAR(F65)),(YEAR(F65)))),'Master Roster Data'!$M$1721:$N$1730,2,FALSE))))))</f>
        <v/>
      </c>
    </row>
    <row r="66" spans="2:8" ht="15" x14ac:dyDescent="0.2">
      <c r="B66" s="23"/>
      <c r="C66" s="24"/>
      <c r="D66" s="23"/>
      <c r="E66" s="24"/>
      <c r="F66" s="22"/>
      <c r="G66" s="26" t="str">
        <f t="shared" si="0"/>
        <v/>
      </c>
      <c r="H66" s="25" t="str">
        <f>(IF((COUNTBLANK(E66))=1,"",(IF((ISERROR((VLOOKUP((IF((VALUE((TEXT(F66,"mmdd"))))&gt;=801,(YEAR(F66)),(YEAR(F66)))),'Master Roster Data'!$M$1721:$N$1730,2,FALSE)))),"Player Appears to Be Too Old or Too Young",(VLOOKUP((IF((VALUE((TEXT(F66,"mmdd"))))&gt;=801,(YEAR(F66)),(YEAR(F66)))),'Master Roster Data'!$M$1721:$N$1730,2,FALSE))))))</f>
        <v/>
      </c>
    </row>
    <row r="67" spans="2:8" ht="15" x14ac:dyDescent="0.2">
      <c r="B67" s="23"/>
      <c r="C67" s="24"/>
      <c r="D67" s="23"/>
      <c r="E67" s="24"/>
      <c r="F67" s="22"/>
      <c r="G67" s="26" t="str">
        <f t="shared" si="0"/>
        <v/>
      </c>
      <c r="H67" s="25" t="str">
        <f>(IF((COUNTBLANK(E67))=1,"",(IF((ISERROR((VLOOKUP((IF((VALUE((TEXT(F67,"mmdd"))))&gt;=801,(YEAR(F67)),(YEAR(F67)))),'Master Roster Data'!$M$1721:$N$1730,2,FALSE)))),"Player Appears to Be Too Old or Too Young",(VLOOKUP((IF((VALUE((TEXT(F67,"mmdd"))))&gt;=801,(YEAR(F67)),(YEAR(F67)))),'Master Roster Data'!$M$1721:$N$1730,2,FALSE))))))</f>
        <v/>
      </c>
    </row>
    <row r="68" spans="2:8" ht="15" x14ac:dyDescent="0.2">
      <c r="B68" s="23"/>
      <c r="C68" s="24"/>
      <c r="D68" s="23"/>
      <c r="E68" s="24"/>
      <c r="F68" s="22"/>
      <c r="G68" s="26" t="str">
        <f t="shared" si="0"/>
        <v/>
      </c>
      <c r="H68" s="25" t="str">
        <f>(IF((COUNTBLANK(E68))=1,"",(IF((ISERROR((VLOOKUP((IF((VALUE((TEXT(F68,"mmdd"))))&gt;=801,(YEAR(F68)),(YEAR(F68)))),'Master Roster Data'!$M$1721:$N$1730,2,FALSE)))),"Player Appears to Be Too Old or Too Young",(VLOOKUP((IF((VALUE((TEXT(F68,"mmdd"))))&gt;=801,(YEAR(F68)),(YEAR(F68)))),'Master Roster Data'!$M$1721:$N$1730,2,FALSE))))))</f>
        <v/>
      </c>
    </row>
    <row r="69" spans="2:8" ht="15" x14ac:dyDescent="0.2">
      <c r="B69" s="23"/>
      <c r="C69" s="24"/>
      <c r="D69" s="23"/>
      <c r="E69" s="24"/>
      <c r="F69" s="22"/>
      <c r="G69" s="26" t="str">
        <f t="shared" si="0"/>
        <v/>
      </c>
      <c r="H69" s="25" t="str">
        <f>(IF((COUNTBLANK(E69))=1,"",(IF((ISERROR((VLOOKUP((IF((VALUE((TEXT(F69,"mmdd"))))&gt;=801,(YEAR(F69)),(YEAR(F69)))),'Master Roster Data'!$M$1721:$N$1730,2,FALSE)))),"Player Appears to Be Too Old or Too Young",(VLOOKUP((IF((VALUE((TEXT(F69,"mmdd"))))&gt;=801,(YEAR(F69)),(YEAR(F69)))),'Master Roster Data'!$M$1721:$N$1730,2,FALSE))))))</f>
        <v/>
      </c>
    </row>
    <row r="70" spans="2:8" ht="15" x14ac:dyDescent="0.2">
      <c r="B70" s="23"/>
      <c r="C70" s="24"/>
      <c r="D70" s="23"/>
      <c r="E70" s="24"/>
      <c r="F70" s="22"/>
      <c r="G70" s="26" t="str">
        <f t="shared" ref="G70:G133" si="1">(IF(H70&gt;(MID(B70,1,3)),"Waiver Required",""))</f>
        <v/>
      </c>
      <c r="H70" s="25" t="str">
        <f>(IF((COUNTBLANK(E70))=1,"",(IF((ISERROR((VLOOKUP((IF((VALUE((TEXT(F70,"mmdd"))))&gt;=801,(YEAR(F70)),(YEAR(F70)))),'Master Roster Data'!$M$1721:$N$1730,2,FALSE)))),"Player Appears to Be Too Old or Too Young",(VLOOKUP((IF((VALUE((TEXT(F70,"mmdd"))))&gt;=801,(YEAR(F70)),(YEAR(F70)))),'Master Roster Data'!$M$1721:$N$1730,2,FALSE))))))</f>
        <v/>
      </c>
    </row>
    <row r="71" spans="2:8" ht="15" x14ac:dyDescent="0.2">
      <c r="B71" s="23"/>
      <c r="C71" s="24"/>
      <c r="D71" s="23"/>
      <c r="E71" s="24"/>
      <c r="F71" s="22"/>
      <c r="G71" s="26" t="str">
        <f t="shared" si="1"/>
        <v/>
      </c>
      <c r="H71" s="25" t="str">
        <f>(IF((COUNTBLANK(E71))=1,"",(IF((ISERROR((VLOOKUP((IF((VALUE((TEXT(F71,"mmdd"))))&gt;=801,(YEAR(F71)),(YEAR(F71)))),'Master Roster Data'!$M$1721:$N$1730,2,FALSE)))),"Player Appears to Be Too Old or Too Young",(VLOOKUP((IF((VALUE((TEXT(F71,"mmdd"))))&gt;=801,(YEAR(F71)),(YEAR(F71)))),'Master Roster Data'!$M$1721:$N$1730,2,FALSE))))))</f>
        <v/>
      </c>
    </row>
    <row r="72" spans="2:8" ht="15" x14ac:dyDescent="0.2">
      <c r="B72" s="23"/>
      <c r="C72" s="24"/>
      <c r="D72" s="23"/>
      <c r="E72" s="24"/>
      <c r="F72" s="22"/>
      <c r="G72" s="26" t="str">
        <f t="shared" si="1"/>
        <v/>
      </c>
      <c r="H72" s="25" t="str">
        <f>(IF((COUNTBLANK(E72))=1,"",(IF((ISERROR((VLOOKUP((IF((VALUE((TEXT(F72,"mmdd"))))&gt;=801,(YEAR(F72)),(YEAR(F72)))),'Master Roster Data'!$M$1721:$N$1730,2,FALSE)))),"Player Appears to Be Too Old or Too Young",(VLOOKUP((IF((VALUE((TEXT(F72,"mmdd"))))&gt;=801,(YEAR(F72)),(YEAR(F72)))),'Master Roster Data'!$M$1721:$N$1730,2,FALSE))))))</f>
        <v/>
      </c>
    </row>
    <row r="73" spans="2:8" ht="15" x14ac:dyDescent="0.2">
      <c r="B73" s="23"/>
      <c r="C73" s="24"/>
      <c r="D73" s="23"/>
      <c r="E73" s="24"/>
      <c r="F73" s="22"/>
      <c r="G73" s="26" t="str">
        <f t="shared" si="1"/>
        <v/>
      </c>
      <c r="H73" s="25" t="str">
        <f>(IF((COUNTBLANK(E73))=1,"",(IF((ISERROR((VLOOKUP((IF((VALUE((TEXT(F73,"mmdd"))))&gt;=801,(YEAR(F73)),(YEAR(F73)))),'Master Roster Data'!$M$1721:$N$1730,2,FALSE)))),"Player Appears to Be Too Old or Too Young",(VLOOKUP((IF((VALUE((TEXT(F73,"mmdd"))))&gt;=801,(YEAR(F73)),(YEAR(F73)))),'Master Roster Data'!$M$1721:$N$1730,2,FALSE))))))</f>
        <v/>
      </c>
    </row>
    <row r="74" spans="2:8" ht="15" x14ac:dyDescent="0.2">
      <c r="B74" s="23"/>
      <c r="C74" s="24"/>
      <c r="D74" s="23"/>
      <c r="E74" s="24"/>
      <c r="F74" s="22"/>
      <c r="G74" s="26" t="str">
        <f t="shared" si="1"/>
        <v/>
      </c>
      <c r="H74" s="25" t="str">
        <f>(IF((COUNTBLANK(E74))=1,"",(IF((ISERROR((VLOOKUP((IF((VALUE((TEXT(F74,"mmdd"))))&gt;=801,(YEAR(F74)),(YEAR(F74)))),'Master Roster Data'!$M$1721:$N$1730,2,FALSE)))),"Player Appears to Be Too Old or Too Young",(VLOOKUP((IF((VALUE((TEXT(F74,"mmdd"))))&gt;=801,(YEAR(F74)),(YEAR(F74)))),'Master Roster Data'!$M$1721:$N$1730,2,FALSE))))))</f>
        <v/>
      </c>
    </row>
    <row r="75" spans="2:8" ht="15" x14ac:dyDescent="0.2">
      <c r="B75" s="23"/>
      <c r="C75" s="24"/>
      <c r="D75" s="23"/>
      <c r="E75" s="24"/>
      <c r="F75" s="22"/>
      <c r="G75" s="26" t="str">
        <f t="shared" si="1"/>
        <v/>
      </c>
      <c r="H75" s="25" t="str">
        <f>(IF((COUNTBLANK(E75))=1,"",(IF((ISERROR((VLOOKUP((IF((VALUE((TEXT(F75,"mmdd"))))&gt;=801,(YEAR(F75)),(YEAR(F75)))),'Master Roster Data'!$M$1721:$N$1730,2,FALSE)))),"Player Appears to Be Too Old or Too Young",(VLOOKUP((IF((VALUE((TEXT(F75,"mmdd"))))&gt;=801,(YEAR(F75)),(YEAR(F75)))),'Master Roster Data'!$M$1721:$N$1730,2,FALSE))))))</f>
        <v/>
      </c>
    </row>
    <row r="76" spans="2:8" ht="15" x14ac:dyDescent="0.2">
      <c r="B76" s="23"/>
      <c r="C76" s="24"/>
      <c r="D76" s="23"/>
      <c r="E76" s="24"/>
      <c r="F76" s="22"/>
      <c r="G76" s="26" t="str">
        <f t="shared" si="1"/>
        <v/>
      </c>
      <c r="H76" s="25" t="str">
        <f>(IF((COUNTBLANK(E76))=1,"",(IF((ISERROR((VLOOKUP((IF((VALUE((TEXT(F76,"mmdd"))))&gt;=801,(YEAR(F76)),(YEAR(F76)))),'Master Roster Data'!$M$1721:$N$1730,2,FALSE)))),"Player Appears to Be Too Old or Too Young",(VLOOKUP((IF((VALUE((TEXT(F76,"mmdd"))))&gt;=801,(YEAR(F76)),(YEAR(F76)))),'Master Roster Data'!$M$1721:$N$1730,2,FALSE))))))</f>
        <v/>
      </c>
    </row>
    <row r="77" spans="2:8" ht="15" x14ac:dyDescent="0.2">
      <c r="B77" s="23"/>
      <c r="C77" s="24"/>
      <c r="D77" s="23"/>
      <c r="E77" s="24"/>
      <c r="F77" s="22"/>
      <c r="G77" s="26" t="str">
        <f t="shared" si="1"/>
        <v/>
      </c>
      <c r="H77" s="25" t="str">
        <f>(IF((COUNTBLANK(E77))=1,"",(IF((ISERROR((VLOOKUP((IF((VALUE((TEXT(F77,"mmdd"))))&gt;=801,(YEAR(F77)),(YEAR(F77)))),'Master Roster Data'!$M$1721:$N$1730,2,FALSE)))),"Player Appears to Be Too Old or Too Young",(VLOOKUP((IF((VALUE((TEXT(F77,"mmdd"))))&gt;=801,(YEAR(F77)),(YEAR(F77)))),'Master Roster Data'!$M$1721:$N$1730,2,FALSE))))))</f>
        <v/>
      </c>
    </row>
    <row r="78" spans="2:8" ht="15" x14ac:dyDescent="0.2">
      <c r="B78" s="23"/>
      <c r="C78" s="24"/>
      <c r="D78" s="23"/>
      <c r="E78" s="24"/>
      <c r="F78" s="22"/>
      <c r="G78" s="26" t="str">
        <f t="shared" si="1"/>
        <v/>
      </c>
      <c r="H78" s="25" t="str">
        <f>(IF((COUNTBLANK(E78))=1,"",(IF((ISERROR((VLOOKUP((IF((VALUE((TEXT(F78,"mmdd"))))&gt;=801,(YEAR(F78)),(YEAR(F78)))),'Master Roster Data'!$M$1721:$N$1730,2,FALSE)))),"Player Appears to Be Too Old or Too Young",(VLOOKUP((IF((VALUE((TEXT(F78,"mmdd"))))&gt;=801,(YEAR(F78)),(YEAR(F78)))),'Master Roster Data'!$M$1721:$N$1730,2,FALSE))))))</f>
        <v/>
      </c>
    </row>
    <row r="79" spans="2:8" ht="15" x14ac:dyDescent="0.2">
      <c r="B79" s="23"/>
      <c r="C79" s="24"/>
      <c r="D79" s="23"/>
      <c r="E79" s="24"/>
      <c r="F79" s="22"/>
      <c r="G79" s="26" t="str">
        <f t="shared" si="1"/>
        <v/>
      </c>
      <c r="H79" s="25" t="str">
        <f>(IF((COUNTBLANK(E79))=1,"",(IF((ISERROR((VLOOKUP((IF((VALUE((TEXT(F79,"mmdd"))))&gt;=801,(YEAR(F79)),(YEAR(F79)))),'Master Roster Data'!$M$1721:$N$1730,2,FALSE)))),"Player Appears to Be Too Old or Too Young",(VLOOKUP((IF((VALUE((TEXT(F79,"mmdd"))))&gt;=801,(YEAR(F79)),(YEAR(F79)))),'Master Roster Data'!$M$1721:$N$1730,2,FALSE))))))</f>
        <v/>
      </c>
    </row>
    <row r="80" spans="2:8" ht="15" x14ac:dyDescent="0.2">
      <c r="B80" s="23"/>
      <c r="C80" s="24"/>
      <c r="D80" s="23"/>
      <c r="E80" s="24"/>
      <c r="F80" s="22"/>
      <c r="G80" s="26" t="str">
        <f t="shared" si="1"/>
        <v/>
      </c>
      <c r="H80" s="25" t="str">
        <f>(IF((COUNTBLANK(E80))=1,"",(IF((ISERROR((VLOOKUP((IF((VALUE((TEXT(F80,"mmdd"))))&gt;=801,(YEAR(F80)),(YEAR(F80)))),'Master Roster Data'!$M$1721:$N$1730,2,FALSE)))),"Player Appears to Be Too Old or Too Young",(VLOOKUP((IF((VALUE((TEXT(F80,"mmdd"))))&gt;=801,(YEAR(F80)),(YEAR(F80)))),'Master Roster Data'!$M$1721:$N$1730,2,FALSE))))))</f>
        <v/>
      </c>
    </row>
    <row r="81" spans="2:8" ht="15" x14ac:dyDescent="0.2">
      <c r="B81" s="23"/>
      <c r="C81" s="24"/>
      <c r="D81" s="23"/>
      <c r="E81" s="24"/>
      <c r="F81" s="22"/>
      <c r="G81" s="26" t="str">
        <f t="shared" si="1"/>
        <v/>
      </c>
      <c r="H81" s="25" t="str">
        <f>(IF((COUNTBLANK(E81))=1,"",(IF((ISERROR((VLOOKUP((IF((VALUE((TEXT(F81,"mmdd"))))&gt;=801,(YEAR(F81)),(YEAR(F81)))),'Master Roster Data'!$M$1721:$N$1730,2,FALSE)))),"Player Appears to Be Too Old or Too Young",(VLOOKUP((IF((VALUE((TEXT(F81,"mmdd"))))&gt;=801,(YEAR(F81)),(YEAR(F81)))),'Master Roster Data'!$M$1721:$N$1730,2,FALSE))))))</f>
        <v/>
      </c>
    </row>
    <row r="82" spans="2:8" ht="15" x14ac:dyDescent="0.2">
      <c r="B82" s="23"/>
      <c r="C82" s="24"/>
      <c r="D82" s="23"/>
      <c r="E82" s="24"/>
      <c r="F82" s="22"/>
      <c r="G82" s="26" t="str">
        <f t="shared" si="1"/>
        <v/>
      </c>
      <c r="H82" s="25" t="str">
        <f>(IF((COUNTBLANK(E82))=1,"",(IF((ISERROR((VLOOKUP((IF((VALUE((TEXT(F82,"mmdd"))))&gt;=801,(YEAR(F82)),(YEAR(F82)))),'Master Roster Data'!$M$1721:$N$1730,2,FALSE)))),"Player Appears to Be Too Old or Too Young",(VLOOKUP((IF((VALUE((TEXT(F82,"mmdd"))))&gt;=801,(YEAR(F82)),(YEAR(F82)))),'Master Roster Data'!$M$1721:$N$1730,2,FALSE))))))</f>
        <v/>
      </c>
    </row>
    <row r="83" spans="2:8" ht="15" x14ac:dyDescent="0.2">
      <c r="B83" s="23"/>
      <c r="C83" s="24"/>
      <c r="D83" s="23"/>
      <c r="E83" s="24"/>
      <c r="F83" s="22"/>
      <c r="G83" s="26" t="str">
        <f t="shared" si="1"/>
        <v/>
      </c>
      <c r="H83" s="25" t="str">
        <f>(IF((COUNTBLANK(E83))=1,"",(IF((ISERROR((VLOOKUP((IF((VALUE((TEXT(F83,"mmdd"))))&gt;=801,(YEAR(F83)),(YEAR(F83)))),'Master Roster Data'!$M$1721:$N$1730,2,FALSE)))),"Player Appears to Be Too Old or Too Young",(VLOOKUP((IF((VALUE((TEXT(F83,"mmdd"))))&gt;=801,(YEAR(F83)),(YEAR(F83)))),'Master Roster Data'!$M$1721:$N$1730,2,FALSE))))))</f>
        <v/>
      </c>
    </row>
    <row r="84" spans="2:8" ht="15" x14ac:dyDescent="0.2">
      <c r="B84" s="23"/>
      <c r="C84" s="24"/>
      <c r="D84" s="23"/>
      <c r="E84" s="24"/>
      <c r="F84" s="22"/>
      <c r="G84" s="26" t="str">
        <f t="shared" si="1"/>
        <v/>
      </c>
      <c r="H84" s="25" t="str">
        <f>(IF((COUNTBLANK(E84))=1,"",(IF((ISERROR((VLOOKUP((IF((VALUE((TEXT(F84,"mmdd"))))&gt;=801,(YEAR(F84)),(YEAR(F84)))),'Master Roster Data'!$M$1721:$N$1730,2,FALSE)))),"Player Appears to Be Too Old or Too Young",(VLOOKUP((IF((VALUE((TEXT(F84,"mmdd"))))&gt;=801,(YEAR(F84)),(YEAR(F84)))),'Master Roster Data'!$M$1721:$N$1730,2,FALSE))))))</f>
        <v/>
      </c>
    </row>
    <row r="85" spans="2:8" ht="15" x14ac:dyDescent="0.2">
      <c r="B85" s="23"/>
      <c r="C85" s="24"/>
      <c r="D85" s="23"/>
      <c r="E85" s="24"/>
      <c r="F85" s="22"/>
      <c r="G85" s="26" t="str">
        <f t="shared" si="1"/>
        <v/>
      </c>
      <c r="H85" s="25" t="str">
        <f>(IF((COUNTBLANK(E85))=1,"",(IF((ISERROR((VLOOKUP((IF((VALUE((TEXT(F85,"mmdd"))))&gt;=801,(YEAR(F85)),(YEAR(F85)))),'Master Roster Data'!$M$1721:$N$1730,2,FALSE)))),"Player Appears to Be Too Old or Too Young",(VLOOKUP((IF((VALUE((TEXT(F85,"mmdd"))))&gt;=801,(YEAR(F85)),(YEAR(F85)))),'Master Roster Data'!$M$1721:$N$1730,2,FALSE))))))</f>
        <v/>
      </c>
    </row>
    <row r="86" spans="2:8" ht="15" x14ac:dyDescent="0.2">
      <c r="B86" s="23"/>
      <c r="C86" s="24"/>
      <c r="D86" s="23"/>
      <c r="E86" s="24"/>
      <c r="F86" s="22"/>
      <c r="G86" s="26" t="str">
        <f t="shared" si="1"/>
        <v/>
      </c>
      <c r="H86" s="25" t="str">
        <f>(IF((COUNTBLANK(E86))=1,"",(IF((ISERROR((VLOOKUP((IF((VALUE((TEXT(F86,"mmdd"))))&gt;=801,(YEAR(F86)),(YEAR(F86)))),'Master Roster Data'!$M$1721:$N$1730,2,FALSE)))),"Player Appears to Be Too Old or Too Young",(VLOOKUP((IF((VALUE((TEXT(F86,"mmdd"))))&gt;=801,(YEAR(F86)),(YEAR(F86)))),'Master Roster Data'!$M$1721:$N$1730,2,FALSE))))))</f>
        <v/>
      </c>
    </row>
    <row r="87" spans="2:8" ht="15" x14ac:dyDescent="0.2">
      <c r="B87" s="23"/>
      <c r="C87" s="24"/>
      <c r="D87" s="23"/>
      <c r="E87" s="24"/>
      <c r="F87" s="22"/>
      <c r="G87" s="26" t="str">
        <f t="shared" si="1"/>
        <v/>
      </c>
      <c r="H87" s="25" t="str">
        <f>(IF((COUNTBLANK(E87))=1,"",(IF((ISERROR((VLOOKUP((IF((VALUE((TEXT(F87,"mmdd"))))&gt;=801,(YEAR(F87)),(YEAR(F87)))),'Master Roster Data'!$M$1721:$N$1730,2,FALSE)))),"Player Appears to Be Too Old or Too Young",(VLOOKUP((IF((VALUE((TEXT(F87,"mmdd"))))&gt;=801,(YEAR(F87)),(YEAR(F87)))),'Master Roster Data'!$M$1721:$N$1730,2,FALSE))))))</f>
        <v/>
      </c>
    </row>
    <row r="88" spans="2:8" ht="15" x14ac:dyDescent="0.2">
      <c r="B88" s="23"/>
      <c r="C88" s="24"/>
      <c r="D88" s="23"/>
      <c r="E88" s="24"/>
      <c r="F88" s="22"/>
      <c r="G88" s="26" t="str">
        <f t="shared" si="1"/>
        <v/>
      </c>
      <c r="H88" s="25" t="str">
        <f>(IF((COUNTBLANK(E88))=1,"",(IF((ISERROR((VLOOKUP((IF((VALUE((TEXT(F88,"mmdd"))))&gt;=801,(YEAR(F88)),(YEAR(F88)))),'Master Roster Data'!$M$1721:$N$1730,2,FALSE)))),"Player Appears to Be Too Old or Too Young",(VLOOKUP((IF((VALUE((TEXT(F88,"mmdd"))))&gt;=801,(YEAR(F88)),(YEAR(F88)))),'Master Roster Data'!$M$1721:$N$1730,2,FALSE))))))</f>
        <v/>
      </c>
    </row>
    <row r="89" spans="2:8" ht="15" x14ac:dyDescent="0.2">
      <c r="B89" s="23"/>
      <c r="C89" s="24"/>
      <c r="D89" s="23"/>
      <c r="E89" s="24"/>
      <c r="F89" s="22"/>
      <c r="G89" s="26" t="str">
        <f t="shared" si="1"/>
        <v/>
      </c>
      <c r="H89" s="25" t="str">
        <f>(IF((COUNTBLANK(E89))=1,"",(IF((ISERROR((VLOOKUP((IF((VALUE((TEXT(F89,"mmdd"))))&gt;=801,(YEAR(F89)),(YEAR(F89)))),'Master Roster Data'!$M$1721:$N$1730,2,FALSE)))),"Player Appears to Be Too Old or Too Young",(VLOOKUP((IF((VALUE((TEXT(F89,"mmdd"))))&gt;=801,(YEAR(F89)),(YEAR(F89)))),'Master Roster Data'!$M$1721:$N$1730,2,FALSE))))))</f>
        <v/>
      </c>
    </row>
    <row r="90" spans="2:8" ht="15" x14ac:dyDescent="0.2">
      <c r="B90" s="23"/>
      <c r="C90" s="24"/>
      <c r="D90" s="23"/>
      <c r="E90" s="24"/>
      <c r="F90" s="22"/>
      <c r="G90" s="26" t="str">
        <f t="shared" si="1"/>
        <v/>
      </c>
      <c r="H90" s="25" t="str">
        <f>(IF((COUNTBLANK(E90))=1,"",(IF((ISERROR((VLOOKUP((IF((VALUE((TEXT(F90,"mmdd"))))&gt;=801,(YEAR(F90)),(YEAR(F90)))),'Master Roster Data'!$M$1721:$N$1730,2,FALSE)))),"Player Appears to Be Too Old or Too Young",(VLOOKUP((IF((VALUE((TEXT(F90,"mmdd"))))&gt;=801,(YEAR(F90)),(YEAR(F90)))),'Master Roster Data'!$M$1721:$N$1730,2,FALSE))))))</f>
        <v/>
      </c>
    </row>
    <row r="91" spans="2:8" ht="15" x14ac:dyDescent="0.2">
      <c r="B91" s="23"/>
      <c r="C91" s="24"/>
      <c r="D91" s="23"/>
      <c r="E91" s="24"/>
      <c r="F91" s="22"/>
      <c r="G91" s="26" t="str">
        <f t="shared" si="1"/>
        <v/>
      </c>
      <c r="H91" s="25" t="str">
        <f>(IF((COUNTBLANK(E91))=1,"",(IF((ISERROR((VLOOKUP((IF((VALUE((TEXT(F91,"mmdd"))))&gt;=801,(YEAR(F91)),(YEAR(F91)))),'Master Roster Data'!$M$1721:$N$1730,2,FALSE)))),"Player Appears to Be Too Old or Too Young",(VLOOKUP((IF((VALUE((TEXT(F91,"mmdd"))))&gt;=801,(YEAR(F91)),(YEAR(F91)))),'Master Roster Data'!$M$1721:$N$1730,2,FALSE))))))</f>
        <v/>
      </c>
    </row>
    <row r="92" spans="2:8" ht="15" x14ac:dyDescent="0.2">
      <c r="B92" s="23"/>
      <c r="C92" s="24"/>
      <c r="D92" s="23"/>
      <c r="E92" s="24"/>
      <c r="F92" s="22"/>
      <c r="G92" s="26" t="str">
        <f t="shared" si="1"/>
        <v/>
      </c>
      <c r="H92" s="25" t="str">
        <f>(IF((COUNTBLANK(E92))=1,"",(IF((ISERROR((VLOOKUP((IF((VALUE((TEXT(F92,"mmdd"))))&gt;=801,(YEAR(F92)),(YEAR(F92)))),'Master Roster Data'!$M$1721:$N$1730,2,FALSE)))),"Player Appears to Be Too Old or Too Young",(VLOOKUP((IF((VALUE((TEXT(F92,"mmdd"))))&gt;=801,(YEAR(F92)),(YEAR(F92)))),'Master Roster Data'!$M$1721:$N$1730,2,FALSE))))))</f>
        <v/>
      </c>
    </row>
    <row r="93" spans="2:8" ht="15" x14ac:dyDescent="0.2">
      <c r="B93" s="23"/>
      <c r="C93" s="24"/>
      <c r="D93" s="23"/>
      <c r="E93" s="24"/>
      <c r="F93" s="22"/>
      <c r="G93" s="26" t="str">
        <f t="shared" si="1"/>
        <v/>
      </c>
      <c r="H93" s="25" t="str">
        <f>(IF((COUNTBLANK(E93))=1,"",(IF((ISERROR((VLOOKUP((IF((VALUE((TEXT(F93,"mmdd"))))&gt;=801,(YEAR(F93)),(YEAR(F93)))),'Master Roster Data'!$M$1721:$N$1730,2,FALSE)))),"Player Appears to Be Too Old or Too Young",(VLOOKUP((IF((VALUE((TEXT(F93,"mmdd"))))&gt;=801,(YEAR(F93)),(YEAR(F93)))),'Master Roster Data'!$M$1721:$N$1730,2,FALSE))))))</f>
        <v/>
      </c>
    </row>
    <row r="94" spans="2:8" ht="15" x14ac:dyDescent="0.2">
      <c r="B94" s="23"/>
      <c r="C94" s="24"/>
      <c r="D94" s="23"/>
      <c r="E94" s="24"/>
      <c r="F94" s="22"/>
      <c r="G94" s="26" t="str">
        <f t="shared" si="1"/>
        <v/>
      </c>
      <c r="H94" s="25" t="str">
        <f>(IF((COUNTBLANK(E94))=1,"",(IF((ISERROR((VLOOKUP((IF((VALUE((TEXT(F94,"mmdd"))))&gt;=801,(YEAR(F94)),(YEAR(F94)))),'Master Roster Data'!$M$1721:$N$1730,2,FALSE)))),"Player Appears to Be Too Old or Too Young",(VLOOKUP((IF((VALUE((TEXT(F94,"mmdd"))))&gt;=801,(YEAR(F94)),(YEAR(F94)))),'Master Roster Data'!$M$1721:$N$1730,2,FALSE))))))</f>
        <v/>
      </c>
    </row>
    <row r="95" spans="2:8" ht="15" x14ac:dyDescent="0.2">
      <c r="B95" s="23"/>
      <c r="C95" s="24"/>
      <c r="D95" s="23"/>
      <c r="E95" s="24"/>
      <c r="F95" s="22"/>
      <c r="G95" s="26" t="str">
        <f t="shared" si="1"/>
        <v/>
      </c>
      <c r="H95" s="25" t="str">
        <f>(IF((COUNTBLANK(E95))=1,"",(IF((ISERROR((VLOOKUP((IF((VALUE((TEXT(F95,"mmdd"))))&gt;=801,(YEAR(F95)),(YEAR(F95)))),'Master Roster Data'!$M$1721:$N$1730,2,FALSE)))),"Player Appears to Be Too Old or Too Young",(VLOOKUP((IF((VALUE((TEXT(F95,"mmdd"))))&gt;=801,(YEAR(F95)),(YEAR(F95)))),'Master Roster Data'!$M$1721:$N$1730,2,FALSE))))))</f>
        <v/>
      </c>
    </row>
    <row r="96" spans="2:8" ht="15" x14ac:dyDescent="0.2">
      <c r="B96" s="23"/>
      <c r="C96" s="24"/>
      <c r="D96" s="23"/>
      <c r="E96" s="24"/>
      <c r="F96" s="22"/>
      <c r="G96" s="26" t="str">
        <f t="shared" si="1"/>
        <v/>
      </c>
      <c r="H96" s="25" t="str">
        <f>(IF((COUNTBLANK(E96))=1,"",(IF((ISERROR((VLOOKUP((IF((VALUE((TEXT(F96,"mmdd"))))&gt;=801,(YEAR(F96)),(YEAR(F96)))),'Master Roster Data'!$M$1721:$N$1730,2,FALSE)))),"Player Appears to Be Too Old or Too Young",(VLOOKUP((IF((VALUE((TEXT(F96,"mmdd"))))&gt;=801,(YEAR(F96)),(YEAR(F96)))),'Master Roster Data'!$M$1721:$N$1730,2,FALSE))))))</f>
        <v/>
      </c>
    </row>
    <row r="97" spans="2:8" ht="15" x14ac:dyDescent="0.2">
      <c r="B97" s="23"/>
      <c r="C97" s="24"/>
      <c r="D97" s="23"/>
      <c r="E97" s="24"/>
      <c r="F97" s="22"/>
      <c r="G97" s="26" t="str">
        <f t="shared" si="1"/>
        <v/>
      </c>
      <c r="H97" s="25" t="str">
        <f>(IF((COUNTBLANK(E97))=1,"",(IF((ISERROR((VLOOKUP((IF((VALUE((TEXT(F97,"mmdd"))))&gt;=801,(YEAR(F97)),(YEAR(F97)))),'Master Roster Data'!$M$1721:$N$1730,2,FALSE)))),"Player Appears to Be Too Old or Too Young",(VLOOKUP((IF((VALUE((TEXT(F97,"mmdd"))))&gt;=801,(YEAR(F97)),(YEAR(F97)))),'Master Roster Data'!$M$1721:$N$1730,2,FALSE))))))</f>
        <v/>
      </c>
    </row>
    <row r="98" spans="2:8" ht="15" x14ac:dyDescent="0.2">
      <c r="B98" s="23"/>
      <c r="C98" s="24"/>
      <c r="D98" s="23"/>
      <c r="E98" s="24"/>
      <c r="F98" s="22"/>
      <c r="G98" s="26" t="str">
        <f t="shared" si="1"/>
        <v/>
      </c>
      <c r="H98" s="25" t="str">
        <f>(IF((COUNTBLANK(E98))=1,"",(IF((ISERROR((VLOOKUP((IF((VALUE((TEXT(F98,"mmdd"))))&gt;=801,(YEAR(F98)),(YEAR(F98)))),'Master Roster Data'!$M$1721:$N$1730,2,FALSE)))),"Player Appears to Be Too Old or Too Young",(VLOOKUP((IF((VALUE((TEXT(F98,"mmdd"))))&gt;=801,(YEAR(F98)),(YEAR(F98)))),'Master Roster Data'!$M$1721:$N$1730,2,FALSE))))))</f>
        <v/>
      </c>
    </row>
    <row r="99" spans="2:8" ht="15" x14ac:dyDescent="0.2">
      <c r="B99" s="23"/>
      <c r="C99" s="24"/>
      <c r="D99" s="23"/>
      <c r="E99" s="24"/>
      <c r="F99" s="22"/>
      <c r="G99" s="26" t="str">
        <f t="shared" si="1"/>
        <v/>
      </c>
      <c r="H99" s="25" t="str">
        <f>(IF((COUNTBLANK(E99))=1,"",(IF((ISERROR((VLOOKUP((IF((VALUE((TEXT(F99,"mmdd"))))&gt;=801,(YEAR(F99)),(YEAR(F99)))),'Master Roster Data'!$M$1721:$N$1730,2,FALSE)))),"Player Appears to Be Too Old or Too Young",(VLOOKUP((IF((VALUE((TEXT(F99,"mmdd"))))&gt;=801,(YEAR(F99)),(YEAR(F99)))),'Master Roster Data'!$M$1721:$N$1730,2,FALSE))))))</f>
        <v/>
      </c>
    </row>
    <row r="100" spans="2:8" ht="15" x14ac:dyDescent="0.2">
      <c r="B100" s="23"/>
      <c r="C100" s="24"/>
      <c r="D100" s="23"/>
      <c r="E100" s="24"/>
      <c r="F100" s="22"/>
      <c r="G100" s="26" t="str">
        <f t="shared" si="1"/>
        <v/>
      </c>
      <c r="H100" s="25" t="str">
        <f>(IF((COUNTBLANK(E100))=1,"",(IF((ISERROR((VLOOKUP((IF((VALUE((TEXT(F100,"mmdd"))))&gt;=801,(YEAR(F100)),(YEAR(F100)))),'Master Roster Data'!$M$1721:$N$1730,2,FALSE)))),"Player Appears to Be Too Old or Too Young",(VLOOKUP((IF((VALUE((TEXT(F100,"mmdd"))))&gt;=801,(YEAR(F100)),(YEAR(F100)))),'Master Roster Data'!$M$1721:$N$1730,2,FALSE))))))</f>
        <v/>
      </c>
    </row>
    <row r="101" spans="2:8" ht="15" x14ac:dyDescent="0.2">
      <c r="B101" s="23"/>
      <c r="C101" s="24"/>
      <c r="D101" s="23"/>
      <c r="E101" s="24"/>
      <c r="F101" s="22"/>
      <c r="G101" s="26" t="str">
        <f t="shared" si="1"/>
        <v/>
      </c>
      <c r="H101" s="25" t="str">
        <f>(IF((COUNTBLANK(E101))=1,"",(IF((ISERROR((VLOOKUP((IF((VALUE((TEXT(F101,"mmdd"))))&gt;=801,(YEAR(F101)),(YEAR(F101)))),'Master Roster Data'!$M$1721:$N$1730,2,FALSE)))),"Player Appears to Be Too Old or Too Young",(VLOOKUP((IF((VALUE((TEXT(F101,"mmdd"))))&gt;=801,(YEAR(F101)),(YEAR(F101)))),'Master Roster Data'!$M$1721:$N$1730,2,FALSE))))))</f>
        <v/>
      </c>
    </row>
    <row r="102" spans="2:8" ht="15" x14ac:dyDescent="0.2">
      <c r="B102" s="23"/>
      <c r="C102" s="24"/>
      <c r="D102" s="23"/>
      <c r="E102" s="24"/>
      <c r="F102" s="22"/>
      <c r="G102" s="26" t="str">
        <f t="shared" si="1"/>
        <v/>
      </c>
      <c r="H102" s="25" t="str">
        <f>(IF((COUNTBLANK(E102))=1,"",(IF((ISERROR((VLOOKUP((IF((VALUE((TEXT(F102,"mmdd"))))&gt;=801,(YEAR(F102)),(YEAR(F102)))),'Master Roster Data'!$M$1721:$N$1730,2,FALSE)))),"Player Appears to Be Too Old or Too Young",(VLOOKUP((IF((VALUE((TEXT(F102,"mmdd"))))&gt;=801,(YEAR(F102)),(YEAR(F102)))),'Master Roster Data'!$M$1721:$N$1730,2,FALSE))))))</f>
        <v/>
      </c>
    </row>
    <row r="103" spans="2:8" ht="15" x14ac:dyDescent="0.2">
      <c r="B103" s="23"/>
      <c r="C103" s="24"/>
      <c r="D103" s="23"/>
      <c r="E103" s="24"/>
      <c r="F103" s="22"/>
      <c r="G103" s="26" t="str">
        <f t="shared" si="1"/>
        <v/>
      </c>
      <c r="H103" s="25" t="str">
        <f>(IF((COUNTBLANK(E103))=1,"",(IF((ISERROR((VLOOKUP((IF((VALUE((TEXT(F103,"mmdd"))))&gt;=801,(YEAR(F103)),(YEAR(F103)))),'Master Roster Data'!$M$1721:$N$1730,2,FALSE)))),"Player Appears to Be Too Old or Too Young",(VLOOKUP((IF((VALUE((TEXT(F103,"mmdd"))))&gt;=801,(YEAR(F103)),(YEAR(F103)))),'Master Roster Data'!$M$1721:$N$1730,2,FALSE))))))</f>
        <v/>
      </c>
    </row>
    <row r="104" spans="2:8" ht="15" x14ac:dyDescent="0.2">
      <c r="B104" s="23"/>
      <c r="C104" s="24"/>
      <c r="D104" s="23"/>
      <c r="E104" s="24"/>
      <c r="F104" s="22"/>
      <c r="G104" s="26" t="str">
        <f t="shared" si="1"/>
        <v/>
      </c>
      <c r="H104" s="25" t="str">
        <f>(IF((COUNTBLANK(E104))=1,"",(IF((ISERROR((VLOOKUP((IF((VALUE((TEXT(F104,"mmdd"))))&gt;=801,(YEAR(F104)),(YEAR(F104)))),'Master Roster Data'!$M$1721:$N$1730,2,FALSE)))),"Player Appears to Be Too Old or Too Young",(VLOOKUP((IF((VALUE((TEXT(F104,"mmdd"))))&gt;=801,(YEAR(F104)),(YEAR(F104)))),'Master Roster Data'!$M$1721:$N$1730,2,FALSE))))))</f>
        <v/>
      </c>
    </row>
    <row r="105" spans="2:8" ht="15" x14ac:dyDescent="0.2">
      <c r="B105" s="23"/>
      <c r="C105" s="24"/>
      <c r="D105" s="23"/>
      <c r="E105" s="24"/>
      <c r="F105" s="22"/>
      <c r="G105" s="26" t="str">
        <f t="shared" si="1"/>
        <v/>
      </c>
      <c r="H105" s="25" t="str">
        <f>(IF((COUNTBLANK(E105))=1,"",(IF((ISERROR((VLOOKUP((IF((VALUE((TEXT(F105,"mmdd"))))&gt;=801,(YEAR(F105)),(YEAR(F105)))),'Master Roster Data'!$M$1721:$N$1730,2,FALSE)))),"Player Appears to Be Too Old or Too Young",(VLOOKUP((IF((VALUE((TEXT(F105,"mmdd"))))&gt;=801,(YEAR(F105)),(YEAR(F105)))),'Master Roster Data'!$M$1721:$N$1730,2,FALSE))))))</f>
        <v/>
      </c>
    </row>
    <row r="106" spans="2:8" ht="15" x14ac:dyDescent="0.2">
      <c r="B106" s="23"/>
      <c r="C106" s="24"/>
      <c r="D106" s="23"/>
      <c r="E106" s="24"/>
      <c r="F106" s="22"/>
      <c r="G106" s="26" t="str">
        <f t="shared" si="1"/>
        <v/>
      </c>
      <c r="H106" s="25" t="str">
        <f>(IF((COUNTBLANK(E106))=1,"",(IF((ISERROR((VLOOKUP((IF((VALUE((TEXT(F106,"mmdd"))))&gt;=801,(YEAR(F106)),(YEAR(F106)))),'Master Roster Data'!$M$1721:$N$1730,2,FALSE)))),"Player Appears to Be Too Old or Too Young",(VLOOKUP((IF((VALUE((TEXT(F106,"mmdd"))))&gt;=801,(YEAR(F106)),(YEAR(F106)))),'Master Roster Data'!$M$1721:$N$1730,2,FALSE))))))</f>
        <v/>
      </c>
    </row>
    <row r="107" spans="2:8" ht="15" x14ac:dyDescent="0.2">
      <c r="B107" s="23"/>
      <c r="C107" s="24"/>
      <c r="D107" s="23"/>
      <c r="E107" s="24"/>
      <c r="F107" s="22"/>
      <c r="G107" s="26" t="str">
        <f t="shared" si="1"/>
        <v/>
      </c>
      <c r="H107" s="25" t="str">
        <f>(IF((COUNTBLANK(E107))=1,"",(IF((ISERROR((VLOOKUP((IF((VALUE((TEXT(F107,"mmdd"))))&gt;=801,(YEAR(F107)),(YEAR(F107)))),'Master Roster Data'!$M$1721:$N$1730,2,FALSE)))),"Player Appears to Be Too Old or Too Young",(VLOOKUP((IF((VALUE((TEXT(F107,"mmdd"))))&gt;=801,(YEAR(F107)),(YEAR(F107)))),'Master Roster Data'!$M$1721:$N$1730,2,FALSE))))))</f>
        <v/>
      </c>
    </row>
    <row r="108" spans="2:8" ht="15" x14ac:dyDescent="0.2">
      <c r="B108" s="23"/>
      <c r="C108" s="24"/>
      <c r="D108" s="23"/>
      <c r="E108" s="24"/>
      <c r="F108" s="22"/>
      <c r="G108" s="26" t="str">
        <f t="shared" si="1"/>
        <v/>
      </c>
      <c r="H108" s="25" t="str">
        <f>(IF((COUNTBLANK(E108))=1,"",(IF((ISERROR((VLOOKUP((IF((VALUE((TEXT(F108,"mmdd"))))&gt;=801,(YEAR(F108)),(YEAR(F108)))),'Master Roster Data'!$M$1721:$N$1730,2,FALSE)))),"Player Appears to Be Too Old or Too Young",(VLOOKUP((IF((VALUE((TEXT(F108,"mmdd"))))&gt;=801,(YEAR(F108)),(YEAR(F108)))),'Master Roster Data'!$M$1721:$N$1730,2,FALSE))))))</f>
        <v/>
      </c>
    </row>
    <row r="109" spans="2:8" ht="15" x14ac:dyDescent="0.2">
      <c r="B109" s="23"/>
      <c r="C109" s="24"/>
      <c r="D109" s="23"/>
      <c r="E109" s="24"/>
      <c r="F109" s="22"/>
      <c r="G109" s="26" t="str">
        <f t="shared" si="1"/>
        <v/>
      </c>
      <c r="H109" s="25" t="str">
        <f>(IF((COUNTBLANK(E109))=1,"",(IF((ISERROR((VLOOKUP((IF((VALUE((TEXT(F109,"mmdd"))))&gt;=801,(YEAR(F109)),(YEAR(F109)))),'Master Roster Data'!$M$1721:$N$1730,2,FALSE)))),"Player Appears to Be Too Old or Too Young",(VLOOKUP((IF((VALUE((TEXT(F109,"mmdd"))))&gt;=801,(YEAR(F109)),(YEAR(F109)))),'Master Roster Data'!$M$1721:$N$1730,2,FALSE))))))</f>
        <v/>
      </c>
    </row>
    <row r="110" spans="2:8" ht="15" x14ac:dyDescent="0.2">
      <c r="B110" s="23"/>
      <c r="C110" s="24"/>
      <c r="D110" s="23"/>
      <c r="E110" s="24"/>
      <c r="F110" s="22"/>
      <c r="G110" s="26" t="str">
        <f t="shared" si="1"/>
        <v/>
      </c>
      <c r="H110" s="25" t="str">
        <f>(IF((COUNTBLANK(E110))=1,"",(IF((ISERROR((VLOOKUP((IF((VALUE((TEXT(F110,"mmdd"))))&gt;=801,(YEAR(F110)),(YEAR(F110)))),'Master Roster Data'!$M$1721:$N$1730,2,FALSE)))),"Player Appears to Be Too Old or Too Young",(VLOOKUP((IF((VALUE((TEXT(F110,"mmdd"))))&gt;=801,(YEAR(F110)),(YEAR(F110)))),'Master Roster Data'!$M$1721:$N$1730,2,FALSE))))))</f>
        <v/>
      </c>
    </row>
    <row r="111" spans="2:8" ht="15" x14ac:dyDescent="0.2">
      <c r="B111" s="23"/>
      <c r="C111" s="24"/>
      <c r="D111" s="23"/>
      <c r="E111" s="24"/>
      <c r="F111" s="22"/>
      <c r="G111" s="26" t="str">
        <f t="shared" si="1"/>
        <v/>
      </c>
      <c r="H111" s="25" t="str">
        <f>(IF((COUNTBLANK(E111))=1,"",(IF((ISERROR((VLOOKUP((IF((VALUE((TEXT(F111,"mmdd"))))&gt;=801,(YEAR(F111)),(YEAR(F111)))),'Master Roster Data'!$M$1721:$N$1730,2,FALSE)))),"Player Appears to Be Too Old or Too Young",(VLOOKUP((IF((VALUE((TEXT(F111,"mmdd"))))&gt;=801,(YEAR(F111)),(YEAR(F111)))),'Master Roster Data'!$M$1721:$N$1730,2,FALSE))))))</f>
        <v/>
      </c>
    </row>
    <row r="112" spans="2:8" ht="15" x14ac:dyDescent="0.2">
      <c r="B112" s="23"/>
      <c r="C112" s="24"/>
      <c r="D112" s="23"/>
      <c r="E112" s="24"/>
      <c r="F112" s="22"/>
      <c r="G112" s="26" t="str">
        <f t="shared" si="1"/>
        <v/>
      </c>
      <c r="H112" s="25" t="str">
        <f>(IF((COUNTBLANK(E112))=1,"",(IF((ISERROR((VLOOKUP((IF((VALUE((TEXT(F112,"mmdd"))))&gt;=801,(YEAR(F112)),(YEAR(F112)))),'Master Roster Data'!$M$1721:$N$1730,2,FALSE)))),"Player Appears to Be Too Old or Too Young",(VLOOKUP((IF((VALUE((TEXT(F112,"mmdd"))))&gt;=801,(YEAR(F112)),(YEAR(F112)))),'Master Roster Data'!$M$1721:$N$1730,2,FALSE))))))</f>
        <v/>
      </c>
    </row>
    <row r="113" spans="2:8" ht="15" x14ac:dyDescent="0.2">
      <c r="B113" s="23"/>
      <c r="C113" s="24"/>
      <c r="D113" s="23"/>
      <c r="E113" s="24"/>
      <c r="F113" s="22"/>
      <c r="G113" s="26" t="str">
        <f t="shared" si="1"/>
        <v/>
      </c>
      <c r="H113" s="25" t="str">
        <f>(IF((COUNTBLANK(E113))=1,"",(IF((ISERROR((VLOOKUP((IF((VALUE((TEXT(F113,"mmdd"))))&gt;=801,(YEAR(F113)),(YEAR(F113)))),'Master Roster Data'!$M$1721:$N$1730,2,FALSE)))),"Player Appears to Be Too Old or Too Young",(VLOOKUP((IF((VALUE((TEXT(F113,"mmdd"))))&gt;=801,(YEAR(F113)),(YEAR(F113)))),'Master Roster Data'!$M$1721:$N$1730,2,FALSE))))))</f>
        <v/>
      </c>
    </row>
    <row r="114" spans="2:8" ht="15" x14ac:dyDescent="0.2">
      <c r="B114" s="23"/>
      <c r="C114" s="24"/>
      <c r="D114" s="23"/>
      <c r="E114" s="24"/>
      <c r="F114" s="22"/>
      <c r="G114" s="26" t="str">
        <f t="shared" si="1"/>
        <v/>
      </c>
      <c r="H114" s="25" t="str">
        <f>(IF((COUNTBLANK(E114))=1,"",(IF((ISERROR((VLOOKUP((IF((VALUE((TEXT(F114,"mmdd"))))&gt;=801,(YEAR(F114)),(YEAR(F114)))),'Master Roster Data'!$M$1721:$N$1730,2,FALSE)))),"Player Appears to Be Too Old or Too Young",(VLOOKUP((IF((VALUE((TEXT(F114,"mmdd"))))&gt;=801,(YEAR(F114)),(YEAR(F114)))),'Master Roster Data'!$M$1721:$N$1730,2,FALSE))))))</f>
        <v/>
      </c>
    </row>
    <row r="115" spans="2:8" ht="15" x14ac:dyDescent="0.2">
      <c r="B115" s="23"/>
      <c r="C115" s="24"/>
      <c r="D115" s="23"/>
      <c r="E115" s="24"/>
      <c r="F115" s="22"/>
      <c r="G115" s="26" t="str">
        <f t="shared" si="1"/>
        <v/>
      </c>
      <c r="H115" s="25" t="str">
        <f>(IF((COUNTBLANK(E115))=1,"",(IF((ISERROR((VLOOKUP((IF((VALUE((TEXT(F115,"mmdd"))))&gt;=801,(YEAR(F115)),(YEAR(F115)))),'Master Roster Data'!$M$1721:$N$1730,2,FALSE)))),"Player Appears to Be Too Old or Too Young",(VLOOKUP((IF((VALUE((TEXT(F115,"mmdd"))))&gt;=801,(YEAR(F115)),(YEAR(F115)))),'Master Roster Data'!$M$1721:$N$1730,2,FALSE))))))</f>
        <v/>
      </c>
    </row>
    <row r="116" spans="2:8" ht="15" x14ac:dyDescent="0.2">
      <c r="B116" s="23"/>
      <c r="C116" s="24"/>
      <c r="D116" s="23"/>
      <c r="E116" s="24"/>
      <c r="F116" s="22"/>
      <c r="G116" s="26" t="str">
        <f t="shared" si="1"/>
        <v/>
      </c>
      <c r="H116" s="25" t="str">
        <f>(IF((COUNTBLANK(E116))=1,"",(IF((ISERROR((VLOOKUP((IF((VALUE((TEXT(F116,"mmdd"))))&gt;=801,(YEAR(F116)),(YEAR(F116)))),'Master Roster Data'!$M$1721:$N$1730,2,FALSE)))),"Player Appears to Be Too Old or Too Young",(VLOOKUP((IF((VALUE((TEXT(F116,"mmdd"))))&gt;=801,(YEAR(F116)),(YEAR(F116)))),'Master Roster Data'!$M$1721:$N$1730,2,FALSE))))))</f>
        <v/>
      </c>
    </row>
    <row r="117" spans="2:8" ht="15" x14ac:dyDescent="0.2">
      <c r="B117" s="23"/>
      <c r="C117" s="24"/>
      <c r="D117" s="23"/>
      <c r="E117" s="24"/>
      <c r="F117" s="22"/>
      <c r="G117" s="26" t="str">
        <f t="shared" si="1"/>
        <v/>
      </c>
      <c r="H117" s="25" t="str">
        <f>(IF((COUNTBLANK(E117))=1,"",(IF((ISERROR((VLOOKUP((IF((VALUE((TEXT(F117,"mmdd"))))&gt;=801,(YEAR(F117)),(YEAR(F117)))),'Master Roster Data'!$M$1721:$N$1730,2,FALSE)))),"Player Appears to Be Too Old or Too Young",(VLOOKUP((IF((VALUE((TEXT(F117,"mmdd"))))&gt;=801,(YEAR(F117)),(YEAR(F117)))),'Master Roster Data'!$M$1721:$N$1730,2,FALSE))))))</f>
        <v/>
      </c>
    </row>
    <row r="118" spans="2:8" ht="15" x14ac:dyDescent="0.2">
      <c r="B118" s="23"/>
      <c r="C118" s="24"/>
      <c r="D118" s="23"/>
      <c r="E118" s="24"/>
      <c r="F118" s="22"/>
      <c r="G118" s="26" t="str">
        <f t="shared" si="1"/>
        <v/>
      </c>
      <c r="H118" s="25" t="str">
        <f>(IF((COUNTBLANK(E118))=1,"",(IF((ISERROR((VLOOKUP((IF((VALUE((TEXT(F118,"mmdd"))))&gt;=801,(YEAR(F118)),(YEAR(F118)))),'Master Roster Data'!$M$1721:$N$1730,2,FALSE)))),"Player Appears to Be Too Old or Too Young",(VLOOKUP((IF((VALUE((TEXT(F118,"mmdd"))))&gt;=801,(YEAR(F118)),(YEAR(F118)))),'Master Roster Data'!$M$1721:$N$1730,2,FALSE))))))</f>
        <v/>
      </c>
    </row>
    <row r="119" spans="2:8" ht="15" x14ac:dyDescent="0.2">
      <c r="B119" s="23"/>
      <c r="C119" s="24"/>
      <c r="D119" s="23"/>
      <c r="E119" s="24"/>
      <c r="F119" s="22"/>
      <c r="G119" s="26" t="str">
        <f t="shared" si="1"/>
        <v/>
      </c>
      <c r="H119" s="25" t="str">
        <f>(IF((COUNTBLANK(E119))=1,"",(IF((ISERROR((VLOOKUP((IF((VALUE((TEXT(F119,"mmdd"))))&gt;=801,(YEAR(F119)),(YEAR(F119)))),'Master Roster Data'!$M$1721:$N$1730,2,FALSE)))),"Player Appears to Be Too Old or Too Young",(VLOOKUP((IF((VALUE((TEXT(F119,"mmdd"))))&gt;=801,(YEAR(F119)),(YEAR(F119)))),'Master Roster Data'!$M$1721:$N$1730,2,FALSE))))))</f>
        <v/>
      </c>
    </row>
    <row r="120" spans="2:8" ht="15" x14ac:dyDescent="0.2">
      <c r="B120" s="23"/>
      <c r="C120" s="24"/>
      <c r="D120" s="23"/>
      <c r="E120" s="24"/>
      <c r="F120" s="22"/>
      <c r="G120" s="26" t="str">
        <f t="shared" si="1"/>
        <v/>
      </c>
      <c r="H120" s="25" t="str">
        <f>(IF((COUNTBLANK(E120))=1,"",(IF((ISERROR((VLOOKUP((IF((VALUE((TEXT(F120,"mmdd"))))&gt;=801,(YEAR(F120)),(YEAR(F120)))),'Master Roster Data'!$M$1721:$N$1730,2,FALSE)))),"Player Appears to Be Too Old or Too Young",(VLOOKUP((IF((VALUE((TEXT(F120,"mmdd"))))&gt;=801,(YEAR(F120)),(YEAR(F120)))),'Master Roster Data'!$M$1721:$N$1730,2,FALSE))))))</f>
        <v/>
      </c>
    </row>
    <row r="121" spans="2:8" ht="15" x14ac:dyDescent="0.2">
      <c r="B121" s="23"/>
      <c r="C121" s="24"/>
      <c r="D121" s="23"/>
      <c r="E121" s="24"/>
      <c r="F121" s="22"/>
      <c r="G121" s="26" t="str">
        <f t="shared" si="1"/>
        <v/>
      </c>
      <c r="H121" s="25" t="str">
        <f>(IF((COUNTBLANK(E121))=1,"",(IF((ISERROR((VLOOKUP((IF((VALUE((TEXT(F121,"mmdd"))))&gt;=801,(YEAR(F121)),(YEAR(F121)))),'Master Roster Data'!$M$1721:$N$1730,2,FALSE)))),"Player Appears to Be Too Old or Too Young",(VLOOKUP((IF((VALUE((TEXT(F121,"mmdd"))))&gt;=801,(YEAR(F121)),(YEAR(F121)))),'Master Roster Data'!$M$1721:$N$1730,2,FALSE))))))</f>
        <v/>
      </c>
    </row>
    <row r="122" spans="2:8" ht="15" x14ac:dyDescent="0.2">
      <c r="B122" s="23"/>
      <c r="C122" s="24"/>
      <c r="D122" s="23"/>
      <c r="E122" s="24"/>
      <c r="F122" s="22"/>
      <c r="G122" s="26" t="str">
        <f t="shared" si="1"/>
        <v/>
      </c>
      <c r="H122" s="25" t="str">
        <f>(IF((COUNTBLANK(E122))=1,"",(IF((ISERROR((VLOOKUP((IF((VALUE((TEXT(F122,"mmdd"))))&gt;=801,(YEAR(F122)),(YEAR(F122)))),'Master Roster Data'!$M$1721:$N$1730,2,FALSE)))),"Player Appears to Be Too Old or Too Young",(VLOOKUP((IF((VALUE((TEXT(F122,"mmdd"))))&gt;=801,(YEAR(F122)),(YEAR(F122)))),'Master Roster Data'!$M$1721:$N$1730,2,FALSE))))))</f>
        <v/>
      </c>
    </row>
    <row r="123" spans="2:8" ht="15" x14ac:dyDescent="0.2">
      <c r="B123" s="23"/>
      <c r="C123" s="24"/>
      <c r="D123" s="23"/>
      <c r="E123" s="24"/>
      <c r="F123" s="22"/>
      <c r="G123" s="26" t="str">
        <f t="shared" si="1"/>
        <v/>
      </c>
      <c r="H123" s="25" t="str">
        <f>(IF((COUNTBLANK(E123))=1,"",(IF((ISERROR((VLOOKUP((IF((VALUE((TEXT(F123,"mmdd"))))&gt;=801,(YEAR(F123)),(YEAR(F123)))),'Master Roster Data'!$M$1721:$N$1730,2,FALSE)))),"Player Appears to Be Too Old or Too Young",(VLOOKUP((IF((VALUE((TEXT(F123,"mmdd"))))&gt;=801,(YEAR(F123)),(YEAR(F123)))),'Master Roster Data'!$M$1721:$N$1730,2,FALSE))))))</f>
        <v/>
      </c>
    </row>
    <row r="124" spans="2:8" ht="15" x14ac:dyDescent="0.2">
      <c r="B124" s="23"/>
      <c r="C124" s="24"/>
      <c r="D124" s="23"/>
      <c r="E124" s="24"/>
      <c r="F124" s="22"/>
      <c r="G124" s="26" t="str">
        <f t="shared" si="1"/>
        <v/>
      </c>
      <c r="H124" s="25" t="str">
        <f>(IF((COUNTBLANK(E124))=1,"",(IF((ISERROR((VLOOKUP((IF((VALUE((TEXT(F124,"mmdd"))))&gt;=801,(YEAR(F124)),(YEAR(F124)))),'Master Roster Data'!$M$1721:$N$1730,2,FALSE)))),"Player Appears to Be Too Old or Too Young",(VLOOKUP((IF((VALUE((TEXT(F124,"mmdd"))))&gt;=801,(YEAR(F124)),(YEAR(F124)))),'Master Roster Data'!$M$1721:$N$1730,2,FALSE))))))</f>
        <v/>
      </c>
    </row>
    <row r="125" spans="2:8" ht="15" x14ac:dyDescent="0.2">
      <c r="B125" s="23"/>
      <c r="C125" s="24"/>
      <c r="D125" s="23"/>
      <c r="E125" s="24"/>
      <c r="F125" s="22"/>
      <c r="G125" s="26" t="str">
        <f t="shared" si="1"/>
        <v/>
      </c>
      <c r="H125" s="25" t="str">
        <f>(IF((COUNTBLANK(E125))=1,"",(IF((ISERROR((VLOOKUP((IF((VALUE((TEXT(F125,"mmdd"))))&gt;=801,(YEAR(F125)),(YEAR(F125)))),'Master Roster Data'!$M$1721:$N$1730,2,FALSE)))),"Player Appears to Be Too Old or Too Young",(VLOOKUP((IF((VALUE((TEXT(F125,"mmdd"))))&gt;=801,(YEAR(F125)),(YEAR(F125)))),'Master Roster Data'!$M$1721:$N$1730,2,FALSE))))))</f>
        <v/>
      </c>
    </row>
    <row r="126" spans="2:8" ht="15" x14ac:dyDescent="0.2">
      <c r="B126" s="23"/>
      <c r="C126" s="24"/>
      <c r="D126" s="23"/>
      <c r="E126" s="24"/>
      <c r="F126" s="22"/>
      <c r="G126" s="26" t="str">
        <f t="shared" si="1"/>
        <v/>
      </c>
      <c r="H126" s="25" t="str">
        <f>(IF((COUNTBLANK(E126))=1,"",(IF((ISERROR((VLOOKUP((IF((VALUE((TEXT(F126,"mmdd"))))&gt;=801,(YEAR(F126)),(YEAR(F126)))),'Master Roster Data'!$M$1721:$N$1730,2,FALSE)))),"Player Appears to Be Too Old or Too Young",(VLOOKUP((IF((VALUE((TEXT(F126,"mmdd"))))&gt;=801,(YEAR(F126)),(YEAR(F126)))),'Master Roster Data'!$M$1721:$N$1730,2,FALSE))))))</f>
        <v/>
      </c>
    </row>
    <row r="127" spans="2:8" ht="15" x14ac:dyDescent="0.2">
      <c r="B127" s="23"/>
      <c r="C127" s="24"/>
      <c r="D127" s="23"/>
      <c r="E127" s="24"/>
      <c r="F127" s="22"/>
      <c r="G127" s="26" t="str">
        <f t="shared" si="1"/>
        <v/>
      </c>
      <c r="H127" s="25" t="str">
        <f>(IF((COUNTBLANK(E127))=1,"",(IF((ISERROR((VLOOKUP((IF((VALUE((TEXT(F127,"mmdd"))))&gt;=801,(YEAR(F127)),(YEAR(F127)))),'Master Roster Data'!$M$1721:$N$1730,2,FALSE)))),"Player Appears to Be Too Old or Too Young",(VLOOKUP((IF((VALUE((TEXT(F127,"mmdd"))))&gt;=801,(YEAR(F127)),(YEAR(F127)))),'Master Roster Data'!$M$1721:$N$1730,2,FALSE))))))</f>
        <v/>
      </c>
    </row>
    <row r="128" spans="2:8" ht="15" x14ac:dyDescent="0.2">
      <c r="B128" s="23"/>
      <c r="C128" s="24"/>
      <c r="D128" s="23"/>
      <c r="E128" s="24"/>
      <c r="F128" s="22"/>
      <c r="G128" s="26" t="str">
        <f t="shared" si="1"/>
        <v/>
      </c>
      <c r="H128" s="25" t="str">
        <f>(IF((COUNTBLANK(E128))=1,"",(IF((ISERROR((VLOOKUP((IF((VALUE((TEXT(F128,"mmdd"))))&gt;=801,(YEAR(F128)),(YEAR(F128)))),'Master Roster Data'!$M$1721:$N$1730,2,FALSE)))),"Player Appears to Be Too Old or Too Young",(VLOOKUP((IF((VALUE((TEXT(F128,"mmdd"))))&gt;=801,(YEAR(F128)),(YEAR(F128)))),'Master Roster Data'!$M$1721:$N$1730,2,FALSE))))))</f>
        <v/>
      </c>
    </row>
    <row r="129" spans="2:8" ht="15" x14ac:dyDescent="0.2">
      <c r="B129" s="23"/>
      <c r="C129" s="24"/>
      <c r="D129" s="23"/>
      <c r="E129" s="24"/>
      <c r="F129" s="22"/>
      <c r="G129" s="26" t="str">
        <f t="shared" si="1"/>
        <v/>
      </c>
      <c r="H129" s="25" t="str">
        <f>(IF((COUNTBLANK(E129))=1,"",(IF((ISERROR((VLOOKUP((IF((VALUE((TEXT(F129,"mmdd"))))&gt;=801,(YEAR(F129)),(YEAR(F129)))),'Master Roster Data'!$M$1721:$N$1730,2,FALSE)))),"Player Appears to Be Too Old or Too Young",(VLOOKUP((IF((VALUE((TEXT(F129,"mmdd"))))&gt;=801,(YEAR(F129)),(YEAR(F129)))),'Master Roster Data'!$M$1721:$N$1730,2,FALSE))))))</f>
        <v/>
      </c>
    </row>
    <row r="130" spans="2:8" ht="15" x14ac:dyDescent="0.2">
      <c r="B130" s="23"/>
      <c r="C130" s="24"/>
      <c r="D130" s="23"/>
      <c r="E130" s="24"/>
      <c r="F130" s="22"/>
      <c r="G130" s="26" t="str">
        <f t="shared" si="1"/>
        <v/>
      </c>
      <c r="H130" s="25" t="str">
        <f>(IF((COUNTBLANK(E130))=1,"",(IF((ISERROR((VLOOKUP((IF((VALUE((TEXT(F130,"mmdd"))))&gt;=801,(YEAR(F130)),(YEAR(F130)))),'Master Roster Data'!$M$1721:$N$1730,2,FALSE)))),"Player Appears to Be Too Old or Too Young",(VLOOKUP((IF((VALUE((TEXT(F130,"mmdd"))))&gt;=801,(YEAR(F130)),(YEAR(F130)))),'Master Roster Data'!$M$1721:$N$1730,2,FALSE))))))</f>
        <v/>
      </c>
    </row>
    <row r="131" spans="2:8" ht="15" x14ac:dyDescent="0.2">
      <c r="B131" s="23"/>
      <c r="C131" s="24"/>
      <c r="D131" s="23"/>
      <c r="E131" s="24"/>
      <c r="F131" s="22"/>
      <c r="G131" s="26" t="str">
        <f t="shared" si="1"/>
        <v/>
      </c>
      <c r="H131" s="25" t="str">
        <f>(IF((COUNTBLANK(E131))=1,"",(IF((ISERROR((VLOOKUP((IF((VALUE((TEXT(F131,"mmdd"))))&gt;=801,(YEAR(F131)),(YEAR(F131)))),'Master Roster Data'!$M$1721:$N$1730,2,FALSE)))),"Player Appears to Be Too Old or Too Young",(VLOOKUP((IF((VALUE((TEXT(F131,"mmdd"))))&gt;=801,(YEAR(F131)),(YEAR(F131)))),'Master Roster Data'!$M$1721:$N$1730,2,FALSE))))))</f>
        <v/>
      </c>
    </row>
    <row r="132" spans="2:8" ht="15" x14ac:dyDescent="0.2">
      <c r="B132" s="23"/>
      <c r="C132" s="24"/>
      <c r="D132" s="23"/>
      <c r="E132" s="24"/>
      <c r="F132" s="22"/>
      <c r="G132" s="26" t="str">
        <f t="shared" si="1"/>
        <v/>
      </c>
      <c r="H132" s="25" t="str">
        <f>(IF((COUNTBLANK(E132))=1,"",(IF((ISERROR((VLOOKUP((IF((VALUE((TEXT(F132,"mmdd"))))&gt;=801,(YEAR(F132)),(YEAR(F132)))),'Master Roster Data'!$M$1721:$N$1730,2,FALSE)))),"Player Appears to Be Too Old or Too Young",(VLOOKUP((IF((VALUE((TEXT(F132,"mmdd"))))&gt;=801,(YEAR(F132)),(YEAR(F132)))),'Master Roster Data'!$M$1721:$N$1730,2,FALSE))))))</f>
        <v/>
      </c>
    </row>
    <row r="133" spans="2:8" ht="15" x14ac:dyDescent="0.2">
      <c r="B133" s="23"/>
      <c r="C133" s="24"/>
      <c r="D133" s="23"/>
      <c r="E133" s="24"/>
      <c r="F133" s="22"/>
      <c r="G133" s="26" t="str">
        <f t="shared" si="1"/>
        <v/>
      </c>
      <c r="H133" s="25" t="str">
        <f>(IF((COUNTBLANK(E133))=1,"",(IF((ISERROR((VLOOKUP((IF((VALUE((TEXT(F133,"mmdd"))))&gt;=801,(YEAR(F133)),(YEAR(F133)))),'Master Roster Data'!$M$1721:$N$1730,2,FALSE)))),"Player Appears to Be Too Old or Too Young",(VLOOKUP((IF((VALUE((TEXT(F133,"mmdd"))))&gt;=801,(YEAR(F133)),(YEAR(F133)))),'Master Roster Data'!$M$1721:$N$1730,2,FALSE))))))</f>
        <v/>
      </c>
    </row>
    <row r="134" spans="2:8" ht="15" x14ac:dyDescent="0.2">
      <c r="B134" s="23"/>
      <c r="C134" s="24"/>
      <c r="D134" s="23"/>
      <c r="E134" s="24"/>
      <c r="F134" s="22"/>
      <c r="G134" s="26" t="str">
        <f t="shared" ref="G134:G197" si="2">(IF(H134&gt;(MID(B134,1,3)),"Waiver Required",""))</f>
        <v/>
      </c>
      <c r="H134" s="25" t="str">
        <f>(IF((COUNTBLANK(E134))=1,"",(IF((ISERROR((VLOOKUP((IF((VALUE((TEXT(F134,"mmdd"))))&gt;=801,(YEAR(F134)),(YEAR(F134)))),'Master Roster Data'!$M$1721:$N$1730,2,FALSE)))),"Player Appears to Be Too Old or Too Young",(VLOOKUP((IF((VALUE((TEXT(F134,"mmdd"))))&gt;=801,(YEAR(F134)),(YEAR(F134)))),'Master Roster Data'!$M$1721:$N$1730,2,FALSE))))))</f>
        <v/>
      </c>
    </row>
    <row r="135" spans="2:8" ht="15" x14ac:dyDescent="0.2">
      <c r="B135" s="23"/>
      <c r="C135" s="24"/>
      <c r="D135" s="23"/>
      <c r="E135" s="24"/>
      <c r="F135" s="22"/>
      <c r="G135" s="26" t="str">
        <f t="shared" si="2"/>
        <v/>
      </c>
      <c r="H135" s="25" t="str">
        <f>(IF((COUNTBLANK(E135))=1,"",(IF((ISERROR((VLOOKUP((IF((VALUE((TEXT(F135,"mmdd"))))&gt;=801,(YEAR(F135)),(YEAR(F135)))),'Master Roster Data'!$M$1721:$N$1730,2,FALSE)))),"Player Appears to Be Too Old or Too Young",(VLOOKUP((IF((VALUE((TEXT(F135,"mmdd"))))&gt;=801,(YEAR(F135)),(YEAR(F135)))),'Master Roster Data'!$M$1721:$N$1730,2,FALSE))))))</f>
        <v/>
      </c>
    </row>
    <row r="136" spans="2:8" ht="15" x14ac:dyDescent="0.2">
      <c r="B136" s="23"/>
      <c r="C136" s="24"/>
      <c r="D136" s="23"/>
      <c r="E136" s="24"/>
      <c r="F136" s="22"/>
      <c r="G136" s="26" t="str">
        <f t="shared" si="2"/>
        <v/>
      </c>
      <c r="H136" s="25" t="str">
        <f>(IF((COUNTBLANK(E136))=1,"",(IF((ISERROR((VLOOKUP((IF((VALUE((TEXT(F136,"mmdd"))))&gt;=801,(YEAR(F136)),(YEAR(F136)))),'Master Roster Data'!$M$1721:$N$1730,2,FALSE)))),"Player Appears to Be Too Old or Too Young",(VLOOKUP((IF((VALUE((TEXT(F136,"mmdd"))))&gt;=801,(YEAR(F136)),(YEAR(F136)))),'Master Roster Data'!$M$1721:$N$1730,2,FALSE))))))</f>
        <v/>
      </c>
    </row>
    <row r="137" spans="2:8" ht="15" x14ac:dyDescent="0.2">
      <c r="B137" s="23"/>
      <c r="C137" s="24"/>
      <c r="D137" s="23"/>
      <c r="E137" s="24"/>
      <c r="F137" s="22"/>
      <c r="G137" s="26" t="str">
        <f t="shared" si="2"/>
        <v/>
      </c>
      <c r="H137" s="25" t="str">
        <f>(IF((COUNTBLANK(E137))=1,"",(IF((ISERROR((VLOOKUP((IF((VALUE((TEXT(F137,"mmdd"))))&gt;=801,(YEAR(F137)),(YEAR(F137)))),'Master Roster Data'!$M$1721:$N$1730,2,FALSE)))),"Player Appears to Be Too Old or Too Young",(VLOOKUP((IF((VALUE((TEXT(F137,"mmdd"))))&gt;=801,(YEAR(F137)),(YEAR(F137)))),'Master Roster Data'!$M$1721:$N$1730,2,FALSE))))))</f>
        <v/>
      </c>
    </row>
    <row r="138" spans="2:8" ht="15" x14ac:dyDescent="0.2">
      <c r="B138" s="23"/>
      <c r="C138" s="24"/>
      <c r="D138" s="23"/>
      <c r="E138" s="24"/>
      <c r="F138" s="22"/>
      <c r="G138" s="26" t="str">
        <f t="shared" si="2"/>
        <v/>
      </c>
      <c r="H138" s="25" t="str">
        <f>(IF((COUNTBLANK(E138))=1,"",(IF((ISERROR((VLOOKUP((IF((VALUE((TEXT(F138,"mmdd"))))&gt;=801,(YEAR(F138)),(YEAR(F138)))),'Master Roster Data'!$M$1721:$N$1730,2,FALSE)))),"Player Appears to Be Too Old or Too Young",(VLOOKUP((IF((VALUE((TEXT(F138,"mmdd"))))&gt;=801,(YEAR(F138)),(YEAR(F138)))),'Master Roster Data'!$M$1721:$N$1730,2,FALSE))))))</f>
        <v/>
      </c>
    </row>
    <row r="139" spans="2:8" ht="15" x14ac:dyDescent="0.2">
      <c r="B139" s="23"/>
      <c r="C139" s="24"/>
      <c r="D139" s="23"/>
      <c r="E139" s="24"/>
      <c r="F139" s="22"/>
      <c r="G139" s="26" t="str">
        <f t="shared" si="2"/>
        <v/>
      </c>
      <c r="H139" s="25" t="str">
        <f>(IF((COUNTBLANK(E139))=1,"",(IF((ISERROR((VLOOKUP((IF((VALUE((TEXT(F139,"mmdd"))))&gt;=801,(YEAR(F139)),(YEAR(F139)))),'Master Roster Data'!$M$1721:$N$1730,2,FALSE)))),"Player Appears to Be Too Old or Too Young",(VLOOKUP((IF((VALUE((TEXT(F139,"mmdd"))))&gt;=801,(YEAR(F139)),(YEAR(F139)))),'Master Roster Data'!$M$1721:$N$1730,2,FALSE))))))</f>
        <v/>
      </c>
    </row>
    <row r="140" spans="2:8" ht="15" x14ac:dyDescent="0.2">
      <c r="B140" s="23"/>
      <c r="C140" s="24"/>
      <c r="D140" s="23"/>
      <c r="E140" s="24"/>
      <c r="F140" s="22"/>
      <c r="G140" s="26" t="str">
        <f t="shared" si="2"/>
        <v/>
      </c>
      <c r="H140" s="25" t="str">
        <f>(IF((COUNTBLANK(E140))=1,"",(IF((ISERROR((VLOOKUP((IF((VALUE((TEXT(F140,"mmdd"))))&gt;=801,(YEAR(F140)),(YEAR(F140)))),'Master Roster Data'!$M$1721:$N$1730,2,FALSE)))),"Player Appears to Be Too Old or Too Young",(VLOOKUP((IF((VALUE((TEXT(F140,"mmdd"))))&gt;=801,(YEAR(F140)),(YEAR(F140)))),'Master Roster Data'!$M$1721:$N$1730,2,FALSE))))))</f>
        <v/>
      </c>
    </row>
    <row r="141" spans="2:8" ht="15" x14ac:dyDescent="0.2">
      <c r="B141" s="23"/>
      <c r="C141" s="24"/>
      <c r="D141" s="23"/>
      <c r="E141" s="24"/>
      <c r="F141" s="22"/>
      <c r="G141" s="26" t="str">
        <f t="shared" si="2"/>
        <v/>
      </c>
      <c r="H141" s="25" t="str">
        <f>(IF((COUNTBLANK(E141))=1,"",(IF((ISERROR((VLOOKUP((IF((VALUE((TEXT(F141,"mmdd"))))&gt;=801,(YEAR(F141)),(YEAR(F141)))),'Master Roster Data'!$M$1721:$N$1730,2,FALSE)))),"Player Appears to Be Too Old or Too Young",(VLOOKUP((IF((VALUE((TEXT(F141,"mmdd"))))&gt;=801,(YEAR(F141)),(YEAR(F141)))),'Master Roster Data'!$M$1721:$N$1730,2,FALSE))))))</f>
        <v/>
      </c>
    </row>
    <row r="142" spans="2:8" ht="15" x14ac:dyDescent="0.2">
      <c r="B142" s="23"/>
      <c r="C142" s="24"/>
      <c r="D142" s="23"/>
      <c r="E142" s="24"/>
      <c r="F142" s="22"/>
      <c r="G142" s="26" t="str">
        <f t="shared" si="2"/>
        <v/>
      </c>
      <c r="H142" s="25" t="str">
        <f>(IF((COUNTBLANK(E142))=1,"",(IF((ISERROR((VLOOKUP((IF((VALUE((TEXT(F142,"mmdd"))))&gt;=801,(YEAR(F142)),(YEAR(F142)))),'Master Roster Data'!$M$1721:$N$1730,2,FALSE)))),"Player Appears to Be Too Old or Too Young",(VLOOKUP((IF((VALUE((TEXT(F142,"mmdd"))))&gt;=801,(YEAR(F142)),(YEAR(F142)))),'Master Roster Data'!$M$1721:$N$1730,2,FALSE))))))</f>
        <v/>
      </c>
    </row>
    <row r="143" spans="2:8" ht="15" x14ac:dyDescent="0.2">
      <c r="B143" s="23"/>
      <c r="C143" s="24"/>
      <c r="D143" s="23"/>
      <c r="E143" s="24"/>
      <c r="F143" s="22"/>
      <c r="G143" s="26" t="str">
        <f t="shared" si="2"/>
        <v/>
      </c>
      <c r="H143" s="25" t="str">
        <f>(IF((COUNTBLANK(E143))=1,"",(IF((ISERROR((VLOOKUP((IF((VALUE((TEXT(F143,"mmdd"))))&gt;=801,(YEAR(F143)),(YEAR(F143)))),'Master Roster Data'!$M$1721:$N$1730,2,FALSE)))),"Player Appears to Be Too Old or Too Young",(VLOOKUP((IF((VALUE((TEXT(F143,"mmdd"))))&gt;=801,(YEAR(F143)),(YEAR(F143)))),'Master Roster Data'!$M$1721:$N$1730,2,FALSE))))))</f>
        <v/>
      </c>
    </row>
    <row r="144" spans="2:8" ht="15" x14ac:dyDescent="0.2">
      <c r="B144" s="23"/>
      <c r="C144" s="24"/>
      <c r="D144" s="23"/>
      <c r="E144" s="24"/>
      <c r="F144" s="22"/>
      <c r="G144" s="26" t="str">
        <f t="shared" si="2"/>
        <v/>
      </c>
      <c r="H144" s="25" t="str">
        <f>(IF((COUNTBLANK(E144))=1,"",(IF((ISERROR((VLOOKUP((IF((VALUE((TEXT(F144,"mmdd"))))&gt;=801,(YEAR(F144)),(YEAR(F144)))),'Master Roster Data'!$M$1721:$N$1730,2,FALSE)))),"Player Appears to Be Too Old or Too Young",(VLOOKUP((IF((VALUE((TEXT(F144,"mmdd"))))&gt;=801,(YEAR(F144)),(YEAR(F144)))),'Master Roster Data'!$M$1721:$N$1730,2,FALSE))))))</f>
        <v/>
      </c>
    </row>
    <row r="145" spans="2:10" ht="15" x14ac:dyDescent="0.2">
      <c r="B145" s="23"/>
      <c r="C145" s="24"/>
      <c r="D145" s="23"/>
      <c r="E145" s="24"/>
      <c r="F145" s="22"/>
      <c r="G145" s="26" t="str">
        <f t="shared" si="2"/>
        <v/>
      </c>
      <c r="H145" s="25" t="str">
        <f>(IF((COUNTBLANK(E145))=1,"",(IF((ISERROR((VLOOKUP((IF((VALUE((TEXT(F145,"mmdd"))))&gt;=801,(YEAR(F145)),(YEAR(F145)))),'Master Roster Data'!$M$1721:$N$1730,2,FALSE)))),"Player Appears to Be Too Old or Too Young",(VLOOKUP((IF((VALUE((TEXT(F145,"mmdd"))))&gt;=801,(YEAR(F145)),(YEAR(F145)))),'Master Roster Data'!$M$1721:$N$1730,2,FALSE))))))</f>
        <v/>
      </c>
      <c r="J145" s="13"/>
    </row>
    <row r="146" spans="2:10" ht="15" x14ac:dyDescent="0.2">
      <c r="B146" s="23"/>
      <c r="C146" s="24"/>
      <c r="D146" s="23"/>
      <c r="E146" s="24"/>
      <c r="F146" s="22"/>
      <c r="G146" s="26" t="str">
        <f t="shared" si="2"/>
        <v/>
      </c>
      <c r="H146" s="25" t="str">
        <f>(IF((COUNTBLANK(E146))=1,"",(IF((ISERROR((VLOOKUP((IF((VALUE((TEXT(F146,"mmdd"))))&gt;=801,(YEAR(F146)),(YEAR(F146)))),'Master Roster Data'!$M$1721:$N$1730,2,FALSE)))),"Player Appears to Be Too Old or Too Young",(VLOOKUP((IF((VALUE((TEXT(F146,"mmdd"))))&gt;=801,(YEAR(F146)),(YEAR(F146)))),'Master Roster Data'!$M$1721:$N$1730,2,FALSE))))))</f>
        <v/>
      </c>
      <c r="J146" s="13"/>
    </row>
    <row r="147" spans="2:10" ht="15" x14ac:dyDescent="0.2">
      <c r="B147" s="23"/>
      <c r="C147" s="24"/>
      <c r="D147" s="23"/>
      <c r="E147" s="24"/>
      <c r="F147" s="22"/>
      <c r="G147" s="26" t="str">
        <f t="shared" si="2"/>
        <v/>
      </c>
      <c r="H147" s="25" t="str">
        <f>(IF((COUNTBLANK(E147))=1,"",(IF((ISERROR((VLOOKUP((IF((VALUE((TEXT(F147,"mmdd"))))&gt;=801,(YEAR(F147)),(YEAR(F147)))),'Master Roster Data'!$M$1721:$N$1730,2,FALSE)))),"Player Appears to Be Too Old or Too Young",(VLOOKUP((IF((VALUE((TEXT(F147,"mmdd"))))&gt;=801,(YEAR(F147)),(YEAR(F147)))),'Master Roster Data'!$M$1721:$N$1730,2,FALSE))))))</f>
        <v/>
      </c>
      <c r="J147" s="13"/>
    </row>
    <row r="148" spans="2:10" ht="15" x14ac:dyDescent="0.2">
      <c r="B148" s="23"/>
      <c r="C148" s="24"/>
      <c r="D148" s="23"/>
      <c r="E148" s="24"/>
      <c r="F148" s="22"/>
      <c r="G148" s="26" t="str">
        <f t="shared" si="2"/>
        <v/>
      </c>
      <c r="H148" s="25" t="str">
        <f>(IF((COUNTBLANK(E148))=1,"",(IF((ISERROR((VLOOKUP((IF((VALUE((TEXT(F148,"mmdd"))))&gt;=801,(YEAR(F148)),(YEAR(F148)))),'Master Roster Data'!$M$1721:$N$1730,2,FALSE)))),"Player Appears to Be Too Old or Too Young",(VLOOKUP((IF((VALUE((TEXT(F148,"mmdd"))))&gt;=801,(YEAR(F148)),(YEAR(F148)))),'Master Roster Data'!$M$1721:$N$1730,2,FALSE))))))</f>
        <v/>
      </c>
      <c r="J148" s="13"/>
    </row>
    <row r="149" spans="2:10" ht="15" x14ac:dyDescent="0.2">
      <c r="B149" s="23"/>
      <c r="C149" s="24"/>
      <c r="D149" s="23"/>
      <c r="E149" s="24"/>
      <c r="F149" s="22"/>
      <c r="G149" s="26" t="str">
        <f t="shared" si="2"/>
        <v/>
      </c>
      <c r="H149" s="25" t="str">
        <f>(IF((COUNTBLANK(E149))=1,"",(IF((ISERROR((VLOOKUP((IF((VALUE((TEXT(F149,"mmdd"))))&gt;=801,(YEAR(F149)),(YEAR(F149)))),'Master Roster Data'!$M$1721:$N$1730,2,FALSE)))),"Player Appears to Be Too Old or Too Young",(VLOOKUP((IF((VALUE((TEXT(F149,"mmdd"))))&gt;=801,(YEAR(F149)),(YEAR(F149)))),'Master Roster Data'!$M$1721:$N$1730,2,FALSE))))))</f>
        <v/>
      </c>
      <c r="J149" s="13"/>
    </row>
    <row r="150" spans="2:10" ht="15" x14ac:dyDescent="0.2">
      <c r="B150" s="23"/>
      <c r="C150" s="24"/>
      <c r="D150" s="23"/>
      <c r="E150" s="24"/>
      <c r="F150" s="22"/>
      <c r="G150" s="26" t="str">
        <f t="shared" si="2"/>
        <v/>
      </c>
      <c r="H150" s="25" t="str">
        <f>(IF((COUNTBLANK(E150))=1,"",(IF((ISERROR((VLOOKUP((IF((VALUE((TEXT(F150,"mmdd"))))&gt;=801,(YEAR(F150)),(YEAR(F150)))),'Master Roster Data'!$M$1721:$N$1730,2,FALSE)))),"Player Appears to Be Too Old or Too Young",(VLOOKUP((IF((VALUE((TEXT(F150,"mmdd"))))&gt;=801,(YEAR(F150)),(YEAR(F150)))),'Master Roster Data'!$M$1721:$N$1730,2,FALSE))))))</f>
        <v/>
      </c>
      <c r="J150" s="13"/>
    </row>
    <row r="151" spans="2:10" ht="15" x14ac:dyDescent="0.2">
      <c r="B151" s="23"/>
      <c r="C151" s="24"/>
      <c r="D151" s="23"/>
      <c r="E151" s="24"/>
      <c r="F151" s="22"/>
      <c r="G151" s="26" t="str">
        <f t="shared" si="2"/>
        <v/>
      </c>
      <c r="H151" s="25" t="str">
        <f>(IF((COUNTBLANK(E151))=1,"",(IF((ISERROR((VLOOKUP((IF((VALUE((TEXT(F151,"mmdd"))))&gt;=801,(YEAR(F151)),(YEAR(F151)))),'Master Roster Data'!$M$1721:$N$1730,2,FALSE)))),"Player Appears to Be Too Old or Too Young",(VLOOKUP((IF((VALUE((TEXT(F151,"mmdd"))))&gt;=801,(YEAR(F151)),(YEAR(F151)))),'Master Roster Data'!$M$1721:$N$1730,2,FALSE))))))</f>
        <v/>
      </c>
      <c r="J151" s="13"/>
    </row>
    <row r="152" spans="2:10" ht="15" x14ac:dyDescent="0.2">
      <c r="B152" s="23"/>
      <c r="C152" s="24"/>
      <c r="D152" s="23"/>
      <c r="E152" s="24"/>
      <c r="F152" s="22"/>
      <c r="G152" s="26" t="str">
        <f t="shared" si="2"/>
        <v/>
      </c>
      <c r="H152" s="25" t="str">
        <f>(IF((COUNTBLANK(E152))=1,"",(IF((ISERROR((VLOOKUP((IF((VALUE((TEXT(F152,"mmdd"))))&gt;=801,(YEAR(F152)),(YEAR(F152)))),'Master Roster Data'!$M$1721:$N$1730,2,FALSE)))),"Player Appears to Be Too Old or Too Young",(VLOOKUP((IF((VALUE((TEXT(F152,"mmdd"))))&gt;=801,(YEAR(F152)),(YEAR(F152)))),'Master Roster Data'!$M$1721:$N$1730,2,FALSE))))))</f>
        <v/>
      </c>
      <c r="J152" s="13"/>
    </row>
    <row r="153" spans="2:10" ht="15" x14ac:dyDescent="0.2">
      <c r="B153" s="23"/>
      <c r="C153" s="24"/>
      <c r="D153" s="23"/>
      <c r="E153" s="24"/>
      <c r="F153" s="22"/>
      <c r="G153" s="26" t="str">
        <f t="shared" si="2"/>
        <v/>
      </c>
      <c r="H153" s="25" t="str">
        <f>(IF((COUNTBLANK(E153))=1,"",(IF((ISERROR((VLOOKUP((IF((VALUE((TEXT(F153,"mmdd"))))&gt;=801,(YEAR(F153)),(YEAR(F153)))),'Master Roster Data'!$M$1721:$N$1730,2,FALSE)))),"Player Appears to Be Too Old or Too Young",(VLOOKUP((IF((VALUE((TEXT(F153,"mmdd"))))&gt;=801,(YEAR(F153)),(YEAR(F153)))),'Master Roster Data'!$M$1721:$N$1730,2,FALSE))))))</f>
        <v/>
      </c>
      <c r="J153" s="13"/>
    </row>
    <row r="154" spans="2:10" ht="15" x14ac:dyDescent="0.2">
      <c r="B154" s="23"/>
      <c r="C154" s="24"/>
      <c r="D154" s="23"/>
      <c r="E154" s="24"/>
      <c r="F154" s="22"/>
      <c r="G154" s="26" t="str">
        <f t="shared" si="2"/>
        <v/>
      </c>
      <c r="H154" s="25" t="str">
        <f>(IF((COUNTBLANK(E154))=1,"",(IF((ISERROR((VLOOKUP((IF((VALUE((TEXT(F154,"mmdd"))))&gt;=801,(YEAR(F154)),(YEAR(F154)))),'Master Roster Data'!$M$1721:$N$1730,2,FALSE)))),"Player Appears to Be Too Old or Too Young",(VLOOKUP((IF((VALUE((TEXT(F154,"mmdd"))))&gt;=801,(YEAR(F154)),(YEAR(F154)))),'Master Roster Data'!$M$1721:$N$1730,2,FALSE))))))</f>
        <v/>
      </c>
      <c r="J154" s="13"/>
    </row>
    <row r="155" spans="2:10" ht="15" x14ac:dyDescent="0.2">
      <c r="B155" s="23"/>
      <c r="C155" s="24"/>
      <c r="D155" s="23"/>
      <c r="E155" s="24"/>
      <c r="F155" s="22"/>
      <c r="G155" s="26" t="str">
        <f t="shared" si="2"/>
        <v/>
      </c>
      <c r="H155" s="25" t="str">
        <f>(IF((COUNTBLANK(E155))=1,"",(IF((ISERROR((VLOOKUP((IF((VALUE((TEXT(F155,"mmdd"))))&gt;=801,(YEAR(F155)),(YEAR(F155)))),'Master Roster Data'!$M$1721:$N$1730,2,FALSE)))),"Player Appears to Be Too Old or Too Young",(VLOOKUP((IF((VALUE((TEXT(F155,"mmdd"))))&gt;=801,(YEAR(F155)),(YEAR(F155)))),'Master Roster Data'!$M$1721:$N$1730,2,FALSE))))))</f>
        <v/>
      </c>
      <c r="J155" s="13"/>
    </row>
    <row r="156" spans="2:10" ht="15" x14ac:dyDescent="0.2">
      <c r="B156" s="23"/>
      <c r="C156" s="24"/>
      <c r="D156" s="23"/>
      <c r="E156" s="24"/>
      <c r="F156" s="22"/>
      <c r="G156" s="26" t="str">
        <f t="shared" si="2"/>
        <v/>
      </c>
      <c r="H156" s="25" t="str">
        <f>(IF((COUNTBLANK(E156))=1,"",(IF((ISERROR((VLOOKUP((IF((VALUE((TEXT(F156,"mmdd"))))&gt;=801,(YEAR(F156)),(YEAR(F156)))),'Master Roster Data'!$M$1721:$N$1730,2,FALSE)))),"Player Appears to Be Too Old or Too Young",(VLOOKUP((IF((VALUE((TEXT(F156,"mmdd"))))&gt;=801,(YEAR(F156)),(YEAR(F156)))),'Master Roster Data'!$M$1721:$N$1730,2,FALSE))))))</f>
        <v/>
      </c>
      <c r="J156" s="13"/>
    </row>
    <row r="157" spans="2:10" ht="15" x14ac:dyDescent="0.2">
      <c r="B157" s="23"/>
      <c r="C157" s="24"/>
      <c r="D157" s="23"/>
      <c r="E157" s="24"/>
      <c r="F157" s="22"/>
      <c r="G157" s="26" t="str">
        <f t="shared" si="2"/>
        <v/>
      </c>
      <c r="H157" s="25" t="str">
        <f>(IF((COUNTBLANK(E157))=1,"",(IF((ISERROR((VLOOKUP((IF((VALUE((TEXT(F157,"mmdd"))))&gt;=801,(YEAR(F157)),(YEAR(F157)))),'Master Roster Data'!$M$1721:$N$1730,2,FALSE)))),"Player Appears to Be Too Old or Too Young",(VLOOKUP((IF((VALUE((TEXT(F157,"mmdd"))))&gt;=801,(YEAR(F157)),(YEAR(F157)))),'Master Roster Data'!$M$1721:$N$1730,2,FALSE))))))</f>
        <v/>
      </c>
      <c r="J157" s="13"/>
    </row>
    <row r="158" spans="2:10" ht="15" x14ac:dyDescent="0.2">
      <c r="B158" s="23"/>
      <c r="C158" s="24"/>
      <c r="D158" s="23"/>
      <c r="E158" s="24"/>
      <c r="F158" s="22"/>
      <c r="G158" s="26" t="str">
        <f t="shared" si="2"/>
        <v/>
      </c>
      <c r="H158" s="25" t="str">
        <f>(IF((COUNTBLANK(E158))=1,"",(IF((ISERROR((VLOOKUP((IF((VALUE((TEXT(F158,"mmdd"))))&gt;=801,(YEAR(F158)),(YEAR(F158)))),'Master Roster Data'!$M$1721:$N$1730,2,FALSE)))),"Player Appears to Be Too Old or Too Young",(VLOOKUP((IF((VALUE((TEXT(F158,"mmdd"))))&gt;=801,(YEAR(F158)),(YEAR(F158)))),'Master Roster Data'!$M$1721:$N$1730,2,FALSE))))))</f>
        <v/>
      </c>
      <c r="J158" s="13"/>
    </row>
    <row r="159" spans="2:10" ht="15" x14ac:dyDescent="0.2">
      <c r="B159" s="23"/>
      <c r="C159" s="24"/>
      <c r="D159" s="23"/>
      <c r="E159" s="24"/>
      <c r="F159" s="22"/>
      <c r="G159" s="26" t="str">
        <f t="shared" si="2"/>
        <v/>
      </c>
      <c r="H159" s="25" t="str">
        <f>(IF((COUNTBLANK(E159))=1,"",(IF((ISERROR((VLOOKUP((IF((VALUE((TEXT(F159,"mmdd"))))&gt;=801,(YEAR(F159)),(YEAR(F159)))),'Master Roster Data'!$M$1721:$N$1730,2,FALSE)))),"Player Appears to Be Too Old or Too Young",(VLOOKUP((IF((VALUE((TEXT(F159,"mmdd"))))&gt;=801,(YEAR(F159)),(YEAR(F159)))),'Master Roster Data'!$M$1721:$N$1730,2,FALSE))))))</f>
        <v/>
      </c>
      <c r="J159" s="13"/>
    </row>
    <row r="160" spans="2:10" ht="15" x14ac:dyDescent="0.2">
      <c r="B160" s="23"/>
      <c r="C160" s="24"/>
      <c r="D160" s="23"/>
      <c r="E160" s="24"/>
      <c r="F160" s="22"/>
      <c r="G160" s="26" t="str">
        <f t="shared" si="2"/>
        <v/>
      </c>
      <c r="H160" s="25" t="str">
        <f>(IF((COUNTBLANK(E160))=1,"",(IF((ISERROR((VLOOKUP((IF((VALUE((TEXT(F160,"mmdd"))))&gt;=801,(YEAR(F160)),(YEAR(F160)))),'Master Roster Data'!$M$1721:$N$1730,2,FALSE)))),"Player Appears to Be Too Old or Too Young",(VLOOKUP((IF((VALUE((TEXT(F160,"mmdd"))))&gt;=801,(YEAR(F160)),(YEAR(F160)))),'Master Roster Data'!$M$1721:$N$1730,2,FALSE))))))</f>
        <v/>
      </c>
      <c r="J160" s="13"/>
    </row>
    <row r="161" spans="2:10" ht="15" x14ac:dyDescent="0.2">
      <c r="B161" s="23"/>
      <c r="C161" s="24"/>
      <c r="D161" s="23"/>
      <c r="E161" s="24"/>
      <c r="F161" s="22"/>
      <c r="G161" s="26" t="str">
        <f t="shared" si="2"/>
        <v/>
      </c>
      <c r="H161" s="25" t="str">
        <f>(IF((COUNTBLANK(E161))=1,"",(IF((ISERROR((VLOOKUP((IF((VALUE((TEXT(F161,"mmdd"))))&gt;=801,(YEAR(F161)),(YEAR(F161)))),'Master Roster Data'!$M$1721:$N$1730,2,FALSE)))),"Player Appears to Be Too Old or Too Young",(VLOOKUP((IF((VALUE((TEXT(F161,"mmdd"))))&gt;=801,(YEAR(F161)),(YEAR(F161)))),'Master Roster Data'!$M$1721:$N$1730,2,FALSE))))))</f>
        <v/>
      </c>
      <c r="J161" s="13"/>
    </row>
    <row r="162" spans="2:10" ht="15" x14ac:dyDescent="0.2">
      <c r="B162" s="23"/>
      <c r="C162" s="24"/>
      <c r="D162" s="23"/>
      <c r="E162" s="24"/>
      <c r="F162" s="22"/>
      <c r="G162" s="26" t="str">
        <f t="shared" si="2"/>
        <v/>
      </c>
      <c r="H162" s="25" t="str">
        <f>(IF((COUNTBLANK(E162))=1,"",(IF((ISERROR((VLOOKUP((IF((VALUE((TEXT(F162,"mmdd"))))&gt;=801,(YEAR(F162)),(YEAR(F162)))),'Master Roster Data'!$M$1721:$N$1730,2,FALSE)))),"Player Appears to Be Too Old or Too Young",(VLOOKUP((IF((VALUE((TEXT(F162,"mmdd"))))&gt;=801,(YEAR(F162)),(YEAR(F162)))),'Master Roster Data'!$M$1721:$N$1730,2,FALSE))))))</f>
        <v/>
      </c>
      <c r="J162" s="13"/>
    </row>
    <row r="163" spans="2:10" ht="15" x14ac:dyDescent="0.2">
      <c r="B163" s="23"/>
      <c r="C163" s="24"/>
      <c r="D163" s="23"/>
      <c r="E163" s="24"/>
      <c r="F163" s="22"/>
      <c r="G163" s="26" t="str">
        <f t="shared" si="2"/>
        <v/>
      </c>
      <c r="H163" s="25" t="str">
        <f>(IF((COUNTBLANK(E163))=1,"",(IF((ISERROR((VLOOKUP((IF((VALUE((TEXT(F163,"mmdd"))))&gt;=801,(YEAR(F163)),(YEAR(F163)))),'Master Roster Data'!$M$1721:$N$1730,2,FALSE)))),"Player Appears to Be Too Old or Too Young",(VLOOKUP((IF((VALUE((TEXT(F163,"mmdd"))))&gt;=801,(YEAR(F163)),(YEAR(F163)))),'Master Roster Data'!$M$1721:$N$1730,2,FALSE))))))</f>
        <v/>
      </c>
      <c r="J163" s="13"/>
    </row>
    <row r="164" spans="2:10" ht="15" x14ac:dyDescent="0.2">
      <c r="B164" s="23"/>
      <c r="C164" s="24"/>
      <c r="D164" s="23"/>
      <c r="E164" s="24"/>
      <c r="F164" s="22"/>
      <c r="G164" s="26" t="str">
        <f t="shared" si="2"/>
        <v/>
      </c>
      <c r="H164" s="25" t="str">
        <f>(IF((COUNTBLANK(E164))=1,"",(IF((ISERROR((VLOOKUP((IF((VALUE((TEXT(F164,"mmdd"))))&gt;=801,(YEAR(F164)),(YEAR(F164)))),'Master Roster Data'!$M$1721:$N$1730,2,FALSE)))),"Player Appears to Be Too Old or Too Young",(VLOOKUP((IF((VALUE((TEXT(F164,"mmdd"))))&gt;=801,(YEAR(F164)),(YEAR(F164)))),'Master Roster Data'!$M$1721:$N$1730,2,FALSE))))))</f>
        <v/>
      </c>
      <c r="J164" s="13"/>
    </row>
    <row r="165" spans="2:10" ht="15" x14ac:dyDescent="0.2">
      <c r="B165" s="23"/>
      <c r="C165" s="24"/>
      <c r="D165" s="23"/>
      <c r="E165" s="24"/>
      <c r="F165" s="22"/>
      <c r="G165" s="26" t="str">
        <f t="shared" si="2"/>
        <v/>
      </c>
      <c r="H165" s="25" t="str">
        <f>(IF((COUNTBLANK(E165))=1,"",(IF((ISERROR((VLOOKUP((IF((VALUE((TEXT(F165,"mmdd"))))&gt;=801,(YEAR(F165)),(YEAR(F165)))),'Master Roster Data'!$M$1721:$N$1730,2,FALSE)))),"Player Appears to Be Too Old or Too Young",(VLOOKUP((IF((VALUE((TEXT(F165,"mmdd"))))&gt;=801,(YEAR(F165)),(YEAR(F165)))),'Master Roster Data'!$M$1721:$N$1730,2,FALSE))))))</f>
        <v/>
      </c>
      <c r="J165" s="13"/>
    </row>
    <row r="166" spans="2:10" ht="15" x14ac:dyDescent="0.2">
      <c r="B166" s="23"/>
      <c r="C166" s="24"/>
      <c r="D166" s="23"/>
      <c r="E166" s="24"/>
      <c r="F166" s="22"/>
      <c r="G166" s="26" t="str">
        <f t="shared" si="2"/>
        <v/>
      </c>
      <c r="H166" s="25" t="str">
        <f>(IF((COUNTBLANK(E166))=1,"",(IF((ISERROR((VLOOKUP((IF((VALUE((TEXT(F166,"mmdd"))))&gt;=801,(YEAR(F166)),(YEAR(F166)))),'Master Roster Data'!$M$1721:$N$1730,2,FALSE)))),"Player Appears to Be Too Old or Too Young",(VLOOKUP((IF((VALUE((TEXT(F166,"mmdd"))))&gt;=801,(YEAR(F166)),(YEAR(F166)))),'Master Roster Data'!$M$1721:$N$1730,2,FALSE))))))</f>
        <v/>
      </c>
      <c r="J166" s="13"/>
    </row>
    <row r="167" spans="2:10" ht="15" x14ac:dyDescent="0.2">
      <c r="B167" s="23"/>
      <c r="C167" s="24"/>
      <c r="D167" s="23"/>
      <c r="E167" s="24"/>
      <c r="F167" s="22"/>
      <c r="G167" s="26" t="str">
        <f t="shared" si="2"/>
        <v/>
      </c>
      <c r="H167" s="25" t="str">
        <f>(IF((COUNTBLANK(E167))=1,"",(IF((ISERROR((VLOOKUP((IF((VALUE((TEXT(F167,"mmdd"))))&gt;=801,(YEAR(F167)),(YEAR(F167)))),'Master Roster Data'!$M$1721:$N$1730,2,FALSE)))),"Player Appears to Be Too Old or Too Young",(VLOOKUP((IF((VALUE((TEXT(F167,"mmdd"))))&gt;=801,(YEAR(F167)),(YEAR(F167)))),'Master Roster Data'!$M$1721:$N$1730,2,FALSE))))))</f>
        <v/>
      </c>
      <c r="J167" s="13"/>
    </row>
    <row r="168" spans="2:10" ht="15" x14ac:dyDescent="0.2">
      <c r="B168" s="23"/>
      <c r="C168" s="24"/>
      <c r="D168" s="23"/>
      <c r="E168" s="24"/>
      <c r="F168" s="22"/>
      <c r="G168" s="26" t="str">
        <f t="shared" si="2"/>
        <v/>
      </c>
      <c r="H168" s="25" t="str">
        <f>(IF((COUNTBLANK(E168))=1,"",(IF((ISERROR((VLOOKUP((IF((VALUE((TEXT(F168,"mmdd"))))&gt;=801,(YEAR(F168)),(YEAR(F168)))),'Master Roster Data'!$M$1721:$N$1730,2,FALSE)))),"Player Appears to Be Too Old or Too Young",(VLOOKUP((IF((VALUE((TEXT(F168,"mmdd"))))&gt;=801,(YEAR(F168)),(YEAR(F168)))),'Master Roster Data'!$M$1721:$N$1730,2,FALSE))))))</f>
        <v/>
      </c>
      <c r="J168" s="13"/>
    </row>
    <row r="169" spans="2:10" ht="15" x14ac:dyDescent="0.2">
      <c r="B169" s="23"/>
      <c r="C169" s="24"/>
      <c r="D169" s="23"/>
      <c r="E169" s="24"/>
      <c r="F169" s="22"/>
      <c r="G169" s="26" t="str">
        <f t="shared" si="2"/>
        <v/>
      </c>
      <c r="H169" s="25" t="str">
        <f>(IF((COUNTBLANK(E169))=1,"",(IF((ISERROR((VLOOKUP((IF((VALUE((TEXT(F169,"mmdd"))))&gt;=801,(YEAR(F169)),(YEAR(F169)))),'Master Roster Data'!$M$1721:$N$1730,2,FALSE)))),"Player Appears to Be Too Old or Too Young",(VLOOKUP((IF((VALUE((TEXT(F169,"mmdd"))))&gt;=801,(YEAR(F169)),(YEAR(F169)))),'Master Roster Data'!$M$1721:$N$1730,2,FALSE))))))</f>
        <v/>
      </c>
      <c r="J169" s="13"/>
    </row>
    <row r="170" spans="2:10" ht="15" x14ac:dyDescent="0.2">
      <c r="B170" s="23"/>
      <c r="C170" s="24"/>
      <c r="D170" s="23"/>
      <c r="E170" s="24"/>
      <c r="F170" s="22"/>
      <c r="G170" s="26" t="str">
        <f t="shared" si="2"/>
        <v/>
      </c>
      <c r="H170" s="25" t="str">
        <f>(IF((COUNTBLANK(E170))=1,"",(IF((ISERROR((VLOOKUP((IF((VALUE((TEXT(F170,"mmdd"))))&gt;=801,(YEAR(F170)),(YEAR(F170)))),'Master Roster Data'!$M$1721:$N$1730,2,FALSE)))),"Player Appears to Be Too Old or Too Young",(VLOOKUP((IF((VALUE((TEXT(F170,"mmdd"))))&gt;=801,(YEAR(F170)),(YEAR(F170)))),'Master Roster Data'!$M$1721:$N$1730,2,FALSE))))))</f>
        <v/>
      </c>
      <c r="J170" s="13"/>
    </row>
    <row r="171" spans="2:10" ht="15" x14ac:dyDescent="0.2">
      <c r="B171" s="23"/>
      <c r="C171" s="24"/>
      <c r="D171" s="23"/>
      <c r="E171" s="24"/>
      <c r="F171" s="22"/>
      <c r="G171" s="26" t="str">
        <f t="shared" si="2"/>
        <v/>
      </c>
      <c r="H171" s="25" t="str">
        <f>(IF((COUNTBLANK(E171))=1,"",(IF((ISERROR((VLOOKUP((IF((VALUE((TEXT(F171,"mmdd"))))&gt;=801,(YEAR(F171)),(YEAR(F171)))),'Master Roster Data'!$M$1721:$N$1730,2,FALSE)))),"Player Appears to Be Too Old or Too Young",(VLOOKUP((IF((VALUE((TEXT(F171,"mmdd"))))&gt;=801,(YEAR(F171)),(YEAR(F171)))),'Master Roster Data'!$M$1721:$N$1730,2,FALSE))))))</f>
        <v/>
      </c>
      <c r="J171" s="13"/>
    </row>
    <row r="172" spans="2:10" ht="15" x14ac:dyDescent="0.2">
      <c r="B172" s="23"/>
      <c r="C172" s="24"/>
      <c r="D172" s="23"/>
      <c r="E172" s="24"/>
      <c r="F172" s="22"/>
      <c r="G172" s="26" t="str">
        <f t="shared" si="2"/>
        <v/>
      </c>
      <c r="H172" s="25" t="str">
        <f>(IF((COUNTBLANK(E172))=1,"",(IF((ISERROR((VLOOKUP((IF((VALUE((TEXT(F172,"mmdd"))))&gt;=801,(YEAR(F172)),(YEAR(F172)))),'Master Roster Data'!$M$1721:$N$1730,2,FALSE)))),"Player Appears to Be Too Old or Too Young",(VLOOKUP((IF((VALUE((TEXT(F172,"mmdd"))))&gt;=801,(YEAR(F172)),(YEAR(F172)))),'Master Roster Data'!$M$1721:$N$1730,2,FALSE))))))</f>
        <v/>
      </c>
      <c r="J172" s="13"/>
    </row>
    <row r="173" spans="2:10" ht="15" x14ac:dyDescent="0.2">
      <c r="B173" s="23"/>
      <c r="C173" s="24"/>
      <c r="D173" s="23"/>
      <c r="E173" s="24"/>
      <c r="F173" s="22"/>
      <c r="G173" s="26" t="str">
        <f t="shared" si="2"/>
        <v/>
      </c>
      <c r="H173" s="25" t="str">
        <f>(IF((COUNTBLANK(E173))=1,"",(IF((ISERROR((VLOOKUP((IF((VALUE((TEXT(F173,"mmdd"))))&gt;=801,(YEAR(F173)),(YEAR(F173)))),'Master Roster Data'!$M$1721:$N$1730,2,FALSE)))),"Player Appears to Be Too Old or Too Young",(VLOOKUP((IF((VALUE((TEXT(F173,"mmdd"))))&gt;=801,(YEAR(F173)),(YEAR(F173)))),'Master Roster Data'!$M$1721:$N$1730,2,FALSE))))))</f>
        <v/>
      </c>
      <c r="J173" s="13"/>
    </row>
    <row r="174" spans="2:10" ht="15" x14ac:dyDescent="0.2">
      <c r="B174" s="23"/>
      <c r="C174" s="24"/>
      <c r="D174" s="23"/>
      <c r="E174" s="24"/>
      <c r="F174" s="22"/>
      <c r="G174" s="26" t="str">
        <f t="shared" si="2"/>
        <v/>
      </c>
      <c r="H174" s="25" t="str">
        <f>(IF((COUNTBLANK(E174))=1,"",(IF((ISERROR((VLOOKUP((IF((VALUE((TEXT(F174,"mmdd"))))&gt;=801,(YEAR(F174)),(YEAR(F174)))),'Master Roster Data'!$M$1721:$N$1730,2,FALSE)))),"Player Appears to Be Too Old or Too Young",(VLOOKUP((IF((VALUE((TEXT(F174,"mmdd"))))&gt;=801,(YEAR(F174)),(YEAR(F174)))),'Master Roster Data'!$M$1721:$N$1730,2,FALSE))))))</f>
        <v/>
      </c>
      <c r="J174" s="13"/>
    </row>
    <row r="175" spans="2:10" ht="15" x14ac:dyDescent="0.2">
      <c r="B175" s="23"/>
      <c r="C175" s="24"/>
      <c r="D175" s="23"/>
      <c r="E175" s="24"/>
      <c r="F175" s="22"/>
      <c r="G175" s="26" t="str">
        <f t="shared" si="2"/>
        <v/>
      </c>
      <c r="H175" s="25" t="str">
        <f>(IF((COUNTBLANK(E175))=1,"",(IF((ISERROR((VLOOKUP((IF((VALUE((TEXT(F175,"mmdd"))))&gt;=801,(YEAR(F175)),(YEAR(F175)))),'Master Roster Data'!$M$1721:$N$1730,2,FALSE)))),"Player Appears to Be Too Old or Too Young",(VLOOKUP((IF((VALUE((TEXT(F175,"mmdd"))))&gt;=801,(YEAR(F175)),(YEAR(F175)))),'Master Roster Data'!$M$1721:$N$1730,2,FALSE))))))</f>
        <v/>
      </c>
      <c r="J175" s="13"/>
    </row>
    <row r="176" spans="2:10" ht="15" x14ac:dyDescent="0.2">
      <c r="B176" s="23"/>
      <c r="C176" s="24"/>
      <c r="D176" s="23"/>
      <c r="E176" s="24"/>
      <c r="F176" s="22"/>
      <c r="G176" s="26" t="str">
        <f t="shared" si="2"/>
        <v/>
      </c>
      <c r="H176" s="25" t="str">
        <f>(IF((COUNTBLANK(E176))=1,"",(IF((ISERROR((VLOOKUP((IF((VALUE((TEXT(F176,"mmdd"))))&gt;=801,(YEAR(F176)),(YEAR(F176)))),'Master Roster Data'!$M$1721:$N$1730,2,FALSE)))),"Player Appears to Be Too Old or Too Young",(VLOOKUP((IF((VALUE((TEXT(F176,"mmdd"))))&gt;=801,(YEAR(F176)),(YEAR(F176)))),'Master Roster Data'!$M$1721:$N$1730,2,FALSE))))))</f>
        <v/>
      </c>
      <c r="J176" s="13"/>
    </row>
    <row r="177" spans="2:10" ht="15" x14ac:dyDescent="0.2">
      <c r="B177" s="23"/>
      <c r="C177" s="24"/>
      <c r="D177" s="23"/>
      <c r="E177" s="24"/>
      <c r="F177" s="22"/>
      <c r="G177" s="26" t="str">
        <f t="shared" si="2"/>
        <v/>
      </c>
      <c r="H177" s="25" t="str">
        <f>(IF((COUNTBLANK(E177))=1,"",(IF((ISERROR((VLOOKUP((IF((VALUE((TEXT(F177,"mmdd"))))&gt;=801,(YEAR(F177)),(YEAR(F177)))),'Master Roster Data'!$M$1721:$N$1730,2,FALSE)))),"Player Appears to Be Too Old or Too Young",(VLOOKUP((IF((VALUE((TEXT(F177,"mmdd"))))&gt;=801,(YEAR(F177)),(YEAR(F177)))),'Master Roster Data'!$M$1721:$N$1730,2,FALSE))))))</f>
        <v/>
      </c>
      <c r="J177" s="13"/>
    </row>
    <row r="178" spans="2:10" ht="15" x14ac:dyDescent="0.2">
      <c r="B178" s="23"/>
      <c r="C178" s="24"/>
      <c r="D178" s="23"/>
      <c r="E178" s="24"/>
      <c r="F178" s="22"/>
      <c r="G178" s="26" t="str">
        <f t="shared" si="2"/>
        <v/>
      </c>
      <c r="H178" s="25" t="str">
        <f>(IF((COUNTBLANK(E178))=1,"",(IF((ISERROR((VLOOKUP((IF((VALUE((TEXT(F178,"mmdd"))))&gt;=801,(YEAR(F178)),(YEAR(F178)))),'Master Roster Data'!$M$1721:$N$1730,2,FALSE)))),"Player Appears to Be Too Old or Too Young",(VLOOKUP((IF((VALUE((TEXT(F178,"mmdd"))))&gt;=801,(YEAR(F178)),(YEAR(F178)))),'Master Roster Data'!$M$1721:$N$1730,2,FALSE))))))</f>
        <v/>
      </c>
      <c r="J178" s="13"/>
    </row>
    <row r="179" spans="2:10" ht="15" x14ac:dyDescent="0.2">
      <c r="B179" s="23"/>
      <c r="C179" s="24"/>
      <c r="D179" s="23"/>
      <c r="E179" s="24"/>
      <c r="F179" s="22"/>
      <c r="G179" s="26" t="str">
        <f t="shared" si="2"/>
        <v/>
      </c>
      <c r="H179" s="25" t="str">
        <f>(IF((COUNTBLANK(E179))=1,"",(IF((ISERROR((VLOOKUP((IF((VALUE((TEXT(F179,"mmdd"))))&gt;=801,(YEAR(F179)),(YEAR(F179)))),'Master Roster Data'!$M$1721:$N$1730,2,FALSE)))),"Player Appears to Be Too Old or Too Young",(VLOOKUP((IF((VALUE((TEXT(F179,"mmdd"))))&gt;=801,(YEAR(F179)),(YEAR(F179)))),'Master Roster Data'!$M$1721:$N$1730,2,FALSE))))))</f>
        <v/>
      </c>
      <c r="J179" s="13"/>
    </row>
    <row r="180" spans="2:10" ht="15" x14ac:dyDescent="0.2">
      <c r="B180" s="23"/>
      <c r="C180" s="24"/>
      <c r="D180" s="23"/>
      <c r="E180" s="24"/>
      <c r="F180" s="22"/>
      <c r="G180" s="26" t="str">
        <f t="shared" si="2"/>
        <v/>
      </c>
      <c r="H180" s="25" t="str">
        <f>(IF((COUNTBLANK(E180))=1,"",(IF((ISERROR((VLOOKUP((IF((VALUE((TEXT(F180,"mmdd"))))&gt;=801,(YEAR(F180)),(YEAR(F180)))),'Master Roster Data'!$M$1721:$N$1730,2,FALSE)))),"Player Appears to Be Too Old or Too Young",(VLOOKUP((IF((VALUE((TEXT(F180,"mmdd"))))&gt;=801,(YEAR(F180)),(YEAR(F180)))),'Master Roster Data'!$M$1721:$N$1730,2,FALSE))))))</f>
        <v/>
      </c>
      <c r="J180" s="13"/>
    </row>
    <row r="181" spans="2:10" ht="15" x14ac:dyDescent="0.2">
      <c r="B181" s="23"/>
      <c r="C181" s="24"/>
      <c r="D181" s="23"/>
      <c r="E181" s="24"/>
      <c r="F181" s="22"/>
      <c r="G181" s="26" t="str">
        <f t="shared" si="2"/>
        <v/>
      </c>
      <c r="H181" s="25" t="str">
        <f>(IF((COUNTBLANK(E181))=1,"",(IF((ISERROR((VLOOKUP((IF((VALUE((TEXT(F181,"mmdd"))))&gt;=801,(YEAR(F181)),(YEAR(F181)))),'Master Roster Data'!$M$1721:$N$1730,2,FALSE)))),"Player Appears to Be Too Old or Too Young",(VLOOKUP((IF((VALUE((TEXT(F181,"mmdd"))))&gt;=801,(YEAR(F181)),(YEAR(F181)))),'Master Roster Data'!$M$1721:$N$1730,2,FALSE))))))</f>
        <v/>
      </c>
      <c r="J181" s="13"/>
    </row>
    <row r="182" spans="2:10" ht="15" x14ac:dyDescent="0.2">
      <c r="B182" s="23"/>
      <c r="C182" s="24"/>
      <c r="D182" s="23"/>
      <c r="E182" s="24"/>
      <c r="F182" s="22"/>
      <c r="G182" s="26" t="str">
        <f t="shared" si="2"/>
        <v/>
      </c>
      <c r="H182" s="25" t="str">
        <f>(IF((COUNTBLANK(E182))=1,"",(IF((ISERROR((VLOOKUP((IF((VALUE((TEXT(F182,"mmdd"))))&gt;=801,(YEAR(F182)),(YEAR(F182)))),'Master Roster Data'!$M$1721:$N$1730,2,FALSE)))),"Player Appears to Be Too Old or Too Young",(VLOOKUP((IF((VALUE((TEXT(F182,"mmdd"))))&gt;=801,(YEAR(F182)),(YEAR(F182)))),'Master Roster Data'!$M$1721:$N$1730,2,FALSE))))))</f>
        <v/>
      </c>
      <c r="J182" s="13"/>
    </row>
    <row r="183" spans="2:10" ht="15" x14ac:dyDescent="0.2">
      <c r="B183" s="23"/>
      <c r="C183" s="24"/>
      <c r="D183" s="23"/>
      <c r="E183" s="24"/>
      <c r="F183" s="22"/>
      <c r="G183" s="26" t="str">
        <f t="shared" si="2"/>
        <v/>
      </c>
      <c r="H183" s="25" t="str">
        <f>(IF((COUNTBLANK(E183))=1,"",(IF((ISERROR((VLOOKUP((IF((VALUE((TEXT(F183,"mmdd"))))&gt;=801,(YEAR(F183)),(YEAR(F183)))),'Master Roster Data'!$M$1721:$N$1730,2,FALSE)))),"Player Appears to Be Too Old or Too Young",(VLOOKUP((IF((VALUE((TEXT(F183,"mmdd"))))&gt;=801,(YEAR(F183)),(YEAR(F183)))),'Master Roster Data'!$M$1721:$N$1730,2,FALSE))))))</f>
        <v/>
      </c>
      <c r="J183" s="13"/>
    </row>
    <row r="184" spans="2:10" ht="15" x14ac:dyDescent="0.2">
      <c r="B184" s="23"/>
      <c r="C184" s="24"/>
      <c r="D184" s="23"/>
      <c r="E184" s="24"/>
      <c r="F184" s="22"/>
      <c r="G184" s="26" t="str">
        <f t="shared" si="2"/>
        <v/>
      </c>
      <c r="H184" s="25" t="str">
        <f>(IF((COUNTBLANK(E184))=1,"",(IF((ISERROR((VLOOKUP((IF((VALUE((TEXT(F184,"mmdd"))))&gt;=801,(YEAR(F184)),(YEAR(F184)))),'Master Roster Data'!$M$1721:$N$1730,2,FALSE)))),"Player Appears to Be Too Old or Too Young",(VLOOKUP((IF((VALUE((TEXT(F184,"mmdd"))))&gt;=801,(YEAR(F184)),(YEAR(F184)))),'Master Roster Data'!$M$1721:$N$1730,2,FALSE))))))</f>
        <v/>
      </c>
      <c r="J184" s="13"/>
    </row>
    <row r="185" spans="2:10" ht="15" x14ac:dyDescent="0.2">
      <c r="B185" s="23"/>
      <c r="C185" s="24"/>
      <c r="D185" s="23"/>
      <c r="E185" s="24"/>
      <c r="F185" s="22"/>
      <c r="G185" s="26" t="str">
        <f t="shared" si="2"/>
        <v/>
      </c>
      <c r="H185" s="25" t="str">
        <f>(IF((COUNTBLANK(E185))=1,"",(IF((ISERROR((VLOOKUP((IF((VALUE((TEXT(F185,"mmdd"))))&gt;=801,(YEAR(F185)),(YEAR(F185)))),'Master Roster Data'!$M$1721:$N$1730,2,FALSE)))),"Player Appears to Be Too Old or Too Young",(VLOOKUP((IF((VALUE((TEXT(F185,"mmdd"))))&gt;=801,(YEAR(F185)),(YEAR(F185)))),'Master Roster Data'!$M$1721:$N$1730,2,FALSE))))))</f>
        <v/>
      </c>
      <c r="J185" s="13"/>
    </row>
    <row r="186" spans="2:10" ht="15" x14ac:dyDescent="0.2">
      <c r="B186" s="23"/>
      <c r="C186" s="24"/>
      <c r="D186" s="23"/>
      <c r="E186" s="24"/>
      <c r="F186" s="22"/>
      <c r="G186" s="26" t="str">
        <f t="shared" si="2"/>
        <v/>
      </c>
      <c r="H186" s="25" t="str">
        <f>(IF((COUNTBLANK(E186))=1,"",(IF((ISERROR((VLOOKUP((IF((VALUE((TEXT(F186,"mmdd"))))&gt;=801,(YEAR(F186)),(YEAR(F186)))),'Master Roster Data'!$M$1721:$N$1730,2,FALSE)))),"Player Appears to Be Too Old or Too Young",(VLOOKUP((IF((VALUE((TEXT(F186,"mmdd"))))&gt;=801,(YEAR(F186)),(YEAR(F186)))),'Master Roster Data'!$M$1721:$N$1730,2,FALSE))))))</f>
        <v/>
      </c>
      <c r="J186" s="13"/>
    </row>
    <row r="187" spans="2:10" ht="15" x14ac:dyDescent="0.2">
      <c r="B187" s="23"/>
      <c r="C187" s="24"/>
      <c r="D187" s="23"/>
      <c r="E187" s="24"/>
      <c r="F187" s="22"/>
      <c r="G187" s="26" t="str">
        <f t="shared" si="2"/>
        <v/>
      </c>
      <c r="H187" s="25" t="str">
        <f>(IF((COUNTBLANK(E187))=1,"",(IF((ISERROR((VLOOKUP((IF((VALUE((TEXT(F187,"mmdd"))))&gt;=801,(YEAR(F187)),(YEAR(F187)))),'Master Roster Data'!$M$1721:$N$1730,2,FALSE)))),"Player Appears to Be Too Old or Too Young",(VLOOKUP((IF((VALUE((TEXT(F187,"mmdd"))))&gt;=801,(YEAR(F187)),(YEAR(F187)))),'Master Roster Data'!$M$1721:$N$1730,2,FALSE))))))</f>
        <v/>
      </c>
      <c r="J187" s="13"/>
    </row>
    <row r="188" spans="2:10" ht="15" x14ac:dyDescent="0.2">
      <c r="B188" s="23"/>
      <c r="C188" s="24"/>
      <c r="D188" s="23"/>
      <c r="E188" s="24"/>
      <c r="F188" s="22"/>
      <c r="G188" s="26" t="str">
        <f t="shared" si="2"/>
        <v/>
      </c>
      <c r="H188" s="25" t="str">
        <f>(IF((COUNTBLANK(E188))=1,"",(IF((ISERROR((VLOOKUP((IF((VALUE((TEXT(F188,"mmdd"))))&gt;=801,(YEAR(F188)),(YEAR(F188)))),'Master Roster Data'!$M$1721:$N$1730,2,FALSE)))),"Player Appears to Be Too Old or Too Young",(VLOOKUP((IF((VALUE((TEXT(F188,"mmdd"))))&gt;=801,(YEAR(F188)),(YEAR(F188)))),'Master Roster Data'!$M$1721:$N$1730,2,FALSE))))))</f>
        <v/>
      </c>
      <c r="J188" s="13"/>
    </row>
    <row r="189" spans="2:10" ht="15" x14ac:dyDescent="0.2">
      <c r="B189" s="23"/>
      <c r="C189" s="24"/>
      <c r="D189" s="23"/>
      <c r="E189" s="24"/>
      <c r="F189" s="22"/>
      <c r="G189" s="26" t="str">
        <f t="shared" si="2"/>
        <v/>
      </c>
      <c r="H189" s="25" t="str">
        <f>(IF((COUNTBLANK(E189))=1,"",(IF((ISERROR((VLOOKUP((IF((VALUE((TEXT(F189,"mmdd"))))&gt;=801,(YEAR(F189)),(YEAR(F189)))),'Master Roster Data'!$M$1721:$N$1730,2,FALSE)))),"Player Appears to Be Too Old or Too Young",(VLOOKUP((IF((VALUE((TEXT(F189,"mmdd"))))&gt;=801,(YEAR(F189)),(YEAR(F189)))),'Master Roster Data'!$M$1721:$N$1730,2,FALSE))))))</f>
        <v/>
      </c>
      <c r="J189" s="13"/>
    </row>
    <row r="190" spans="2:10" ht="15" x14ac:dyDescent="0.2">
      <c r="B190" s="23"/>
      <c r="C190" s="24"/>
      <c r="D190" s="23"/>
      <c r="E190" s="24"/>
      <c r="F190" s="22"/>
      <c r="G190" s="26" t="str">
        <f t="shared" si="2"/>
        <v/>
      </c>
      <c r="H190" s="25" t="str">
        <f>(IF((COUNTBLANK(E190))=1,"",(IF((ISERROR((VLOOKUP((IF((VALUE((TEXT(F190,"mmdd"))))&gt;=801,(YEAR(F190)),(YEAR(F190)))),'Master Roster Data'!$M$1721:$N$1730,2,FALSE)))),"Player Appears to Be Too Old or Too Young",(VLOOKUP((IF((VALUE((TEXT(F190,"mmdd"))))&gt;=801,(YEAR(F190)),(YEAR(F190)))),'Master Roster Data'!$M$1721:$N$1730,2,FALSE))))))</f>
        <v/>
      </c>
      <c r="J190" s="13"/>
    </row>
    <row r="191" spans="2:10" ht="15" x14ac:dyDescent="0.2">
      <c r="B191" s="23"/>
      <c r="C191" s="24"/>
      <c r="D191" s="23"/>
      <c r="E191" s="24"/>
      <c r="F191" s="22"/>
      <c r="G191" s="26" t="str">
        <f t="shared" si="2"/>
        <v/>
      </c>
      <c r="H191" s="25" t="str">
        <f>(IF((COUNTBLANK(E191))=1,"",(IF((ISERROR((VLOOKUP((IF((VALUE((TEXT(F191,"mmdd"))))&gt;=801,(YEAR(F191)),(YEAR(F191)))),'Master Roster Data'!$M$1721:$N$1730,2,FALSE)))),"Player Appears to Be Too Old or Too Young",(VLOOKUP((IF((VALUE((TEXT(F191,"mmdd"))))&gt;=801,(YEAR(F191)),(YEAR(F191)))),'Master Roster Data'!$M$1721:$N$1730,2,FALSE))))))</f>
        <v/>
      </c>
      <c r="J191" s="13"/>
    </row>
    <row r="192" spans="2:10" ht="15" x14ac:dyDescent="0.2">
      <c r="B192" s="23"/>
      <c r="C192" s="24"/>
      <c r="D192" s="23"/>
      <c r="E192" s="24"/>
      <c r="F192" s="22"/>
      <c r="G192" s="26" t="str">
        <f t="shared" si="2"/>
        <v/>
      </c>
      <c r="H192" s="25" t="str">
        <f>(IF((COUNTBLANK(E192))=1,"",(IF((ISERROR((VLOOKUP((IF((VALUE((TEXT(F192,"mmdd"))))&gt;=801,(YEAR(F192)),(YEAR(F192)))),'Master Roster Data'!$M$1721:$N$1730,2,FALSE)))),"Player Appears to Be Too Old or Too Young",(VLOOKUP((IF((VALUE((TEXT(F192,"mmdd"))))&gt;=801,(YEAR(F192)),(YEAR(F192)))),'Master Roster Data'!$M$1721:$N$1730,2,FALSE))))))</f>
        <v/>
      </c>
      <c r="J192" s="13"/>
    </row>
    <row r="193" spans="2:10" ht="15" x14ac:dyDescent="0.2">
      <c r="B193" s="23"/>
      <c r="C193" s="24"/>
      <c r="D193" s="23"/>
      <c r="E193" s="24"/>
      <c r="F193" s="22"/>
      <c r="G193" s="26" t="str">
        <f t="shared" si="2"/>
        <v/>
      </c>
      <c r="H193" s="25" t="str">
        <f>(IF((COUNTBLANK(E193))=1,"",(IF((ISERROR((VLOOKUP((IF((VALUE((TEXT(F193,"mmdd"))))&gt;=801,(YEAR(F193)),(YEAR(F193)))),'Master Roster Data'!$M$1721:$N$1730,2,FALSE)))),"Player Appears to Be Too Old or Too Young",(VLOOKUP((IF((VALUE((TEXT(F193,"mmdd"))))&gt;=801,(YEAR(F193)),(YEAR(F193)))),'Master Roster Data'!$M$1721:$N$1730,2,FALSE))))))</f>
        <v/>
      </c>
      <c r="J193" s="13"/>
    </row>
    <row r="194" spans="2:10" ht="15" x14ac:dyDescent="0.2">
      <c r="B194" s="23"/>
      <c r="C194" s="24"/>
      <c r="D194" s="23"/>
      <c r="E194" s="24"/>
      <c r="F194" s="22"/>
      <c r="G194" s="26" t="str">
        <f t="shared" si="2"/>
        <v/>
      </c>
      <c r="H194" s="25" t="str">
        <f>(IF((COUNTBLANK(E194))=1,"",(IF((ISERROR((VLOOKUP((IF((VALUE((TEXT(F194,"mmdd"))))&gt;=801,(YEAR(F194)),(YEAR(F194)))),'Master Roster Data'!$M$1721:$N$1730,2,FALSE)))),"Player Appears to Be Too Old or Too Young",(VLOOKUP((IF((VALUE((TEXT(F194,"mmdd"))))&gt;=801,(YEAR(F194)),(YEAR(F194)))),'Master Roster Data'!$M$1721:$N$1730,2,FALSE))))))</f>
        <v/>
      </c>
      <c r="J194" s="13"/>
    </row>
    <row r="195" spans="2:10" ht="15" x14ac:dyDescent="0.2">
      <c r="B195" s="23"/>
      <c r="C195" s="24"/>
      <c r="D195" s="23"/>
      <c r="E195" s="24"/>
      <c r="F195" s="22"/>
      <c r="G195" s="26" t="str">
        <f t="shared" si="2"/>
        <v/>
      </c>
      <c r="H195" s="25" t="str">
        <f>(IF((COUNTBLANK(E195))=1,"",(IF((ISERROR((VLOOKUP((IF((VALUE((TEXT(F195,"mmdd"))))&gt;=801,(YEAR(F195)),(YEAR(F195)))),'Master Roster Data'!$M$1721:$N$1730,2,FALSE)))),"Player Appears to Be Too Old or Too Young",(VLOOKUP((IF((VALUE((TEXT(F195,"mmdd"))))&gt;=801,(YEAR(F195)),(YEAR(F195)))),'Master Roster Data'!$M$1721:$N$1730,2,FALSE))))))</f>
        <v/>
      </c>
      <c r="J195" s="13"/>
    </row>
    <row r="196" spans="2:10" ht="15" x14ac:dyDescent="0.2">
      <c r="B196" s="23"/>
      <c r="C196" s="24"/>
      <c r="D196" s="23"/>
      <c r="E196" s="24"/>
      <c r="F196" s="22"/>
      <c r="G196" s="26" t="str">
        <f t="shared" si="2"/>
        <v/>
      </c>
      <c r="H196" s="25" t="str">
        <f>(IF((COUNTBLANK(E196))=1,"",(IF((ISERROR((VLOOKUP((IF((VALUE((TEXT(F196,"mmdd"))))&gt;=801,(YEAR(F196)),(YEAR(F196)))),'Master Roster Data'!$M$1721:$N$1730,2,FALSE)))),"Player Appears to Be Too Old or Too Young",(VLOOKUP((IF((VALUE((TEXT(F196,"mmdd"))))&gt;=801,(YEAR(F196)),(YEAR(F196)))),'Master Roster Data'!$M$1721:$N$1730,2,FALSE))))))</f>
        <v/>
      </c>
      <c r="J196" s="13"/>
    </row>
    <row r="197" spans="2:10" ht="15" x14ac:dyDescent="0.2">
      <c r="B197" s="23"/>
      <c r="C197" s="24"/>
      <c r="D197" s="23"/>
      <c r="E197" s="24"/>
      <c r="F197" s="22"/>
      <c r="G197" s="26" t="str">
        <f t="shared" si="2"/>
        <v/>
      </c>
      <c r="H197" s="25" t="str">
        <f>(IF((COUNTBLANK(E197))=1,"",(IF((ISERROR((VLOOKUP((IF((VALUE((TEXT(F197,"mmdd"))))&gt;=801,(YEAR(F197)),(YEAR(F197)))),'Master Roster Data'!$M$1721:$N$1730,2,FALSE)))),"Player Appears to Be Too Old or Too Young",(VLOOKUP((IF((VALUE((TEXT(F197,"mmdd"))))&gt;=801,(YEAR(F197)),(YEAR(F197)))),'Master Roster Data'!$M$1721:$N$1730,2,FALSE))))))</f>
        <v/>
      </c>
      <c r="J197" s="13"/>
    </row>
    <row r="198" spans="2:10" ht="15" x14ac:dyDescent="0.2">
      <c r="B198" s="23"/>
      <c r="C198" s="24"/>
      <c r="D198" s="23"/>
      <c r="E198" s="24"/>
      <c r="F198" s="22"/>
      <c r="G198" s="26" t="str">
        <f t="shared" ref="G198:G261" si="3">(IF(H198&gt;(MID(B198,1,3)),"Waiver Required",""))</f>
        <v/>
      </c>
      <c r="H198" s="25" t="str">
        <f>(IF((COUNTBLANK(E198))=1,"",(IF((ISERROR((VLOOKUP((IF((VALUE((TEXT(F198,"mmdd"))))&gt;=801,(YEAR(F198)),(YEAR(F198)))),'Master Roster Data'!$M$1721:$N$1730,2,FALSE)))),"Player Appears to Be Too Old or Too Young",(VLOOKUP((IF((VALUE((TEXT(F198,"mmdd"))))&gt;=801,(YEAR(F198)),(YEAR(F198)))),'Master Roster Data'!$M$1721:$N$1730,2,FALSE))))))</f>
        <v/>
      </c>
      <c r="J198" s="13"/>
    </row>
    <row r="199" spans="2:10" ht="15" x14ac:dyDescent="0.2">
      <c r="B199" s="23"/>
      <c r="C199" s="24"/>
      <c r="D199" s="23"/>
      <c r="E199" s="24"/>
      <c r="F199" s="22"/>
      <c r="G199" s="26" t="str">
        <f t="shared" si="3"/>
        <v/>
      </c>
      <c r="H199" s="25" t="str">
        <f>(IF((COUNTBLANK(E199))=1,"",(IF((ISERROR((VLOOKUP((IF((VALUE((TEXT(F199,"mmdd"))))&gt;=801,(YEAR(F199)),(YEAR(F199)))),'Master Roster Data'!$M$1721:$N$1730,2,FALSE)))),"Player Appears to Be Too Old or Too Young",(VLOOKUP((IF((VALUE((TEXT(F199,"mmdd"))))&gt;=801,(YEAR(F199)),(YEAR(F199)))),'Master Roster Data'!$M$1721:$N$1730,2,FALSE))))))</f>
        <v/>
      </c>
      <c r="J199" s="13"/>
    </row>
    <row r="200" spans="2:10" ht="15" x14ac:dyDescent="0.2">
      <c r="B200" s="23"/>
      <c r="C200" s="24"/>
      <c r="D200" s="23"/>
      <c r="E200" s="24"/>
      <c r="F200" s="22"/>
      <c r="G200" s="26" t="str">
        <f t="shared" si="3"/>
        <v/>
      </c>
      <c r="H200" s="25" t="str">
        <f>(IF((COUNTBLANK(E200))=1,"",(IF((ISERROR((VLOOKUP((IF((VALUE((TEXT(F200,"mmdd"))))&gt;=801,(YEAR(F200)),(YEAR(F200)))),'Master Roster Data'!$M$1721:$N$1730,2,FALSE)))),"Player Appears to Be Too Old or Too Young",(VLOOKUP((IF((VALUE((TEXT(F200,"mmdd"))))&gt;=801,(YEAR(F200)),(YEAR(F200)))),'Master Roster Data'!$M$1721:$N$1730,2,FALSE))))))</f>
        <v/>
      </c>
      <c r="J200" s="13"/>
    </row>
    <row r="201" spans="2:10" ht="15" x14ac:dyDescent="0.2">
      <c r="B201" s="23"/>
      <c r="C201" s="24"/>
      <c r="D201" s="23"/>
      <c r="E201" s="24"/>
      <c r="F201" s="22"/>
      <c r="G201" s="26" t="str">
        <f t="shared" si="3"/>
        <v/>
      </c>
      <c r="H201" s="25" t="str">
        <f>(IF((COUNTBLANK(E201))=1,"",(IF((ISERROR((VLOOKUP((IF((VALUE((TEXT(F201,"mmdd"))))&gt;=801,(YEAR(F201)),(YEAR(F201)))),'Master Roster Data'!$M$1721:$N$1730,2,FALSE)))),"Player Appears to Be Too Old or Too Young",(VLOOKUP((IF((VALUE((TEXT(F201,"mmdd"))))&gt;=801,(YEAR(F201)),(YEAR(F201)))),'Master Roster Data'!$M$1721:$N$1730,2,FALSE))))))</f>
        <v/>
      </c>
      <c r="J201" s="13"/>
    </row>
    <row r="202" spans="2:10" ht="15" x14ac:dyDescent="0.2">
      <c r="B202" s="23"/>
      <c r="C202" s="24"/>
      <c r="D202" s="23"/>
      <c r="E202" s="24"/>
      <c r="F202" s="22"/>
      <c r="G202" s="26" t="str">
        <f t="shared" si="3"/>
        <v/>
      </c>
      <c r="H202" s="25" t="str">
        <f>(IF((COUNTBLANK(E202))=1,"",(IF((ISERROR((VLOOKUP((IF((VALUE((TEXT(F202,"mmdd"))))&gt;=801,(YEAR(F202)),(YEAR(F202)))),'Master Roster Data'!$M$1721:$N$1730,2,FALSE)))),"Player Appears to Be Too Old or Too Young",(VLOOKUP((IF((VALUE((TEXT(F202,"mmdd"))))&gt;=801,(YEAR(F202)),(YEAR(F202)))),'Master Roster Data'!$M$1721:$N$1730,2,FALSE))))))</f>
        <v/>
      </c>
      <c r="J202" s="13"/>
    </row>
    <row r="203" spans="2:10" ht="15" x14ac:dyDescent="0.2">
      <c r="B203" s="23"/>
      <c r="C203" s="24"/>
      <c r="D203" s="23"/>
      <c r="E203" s="24"/>
      <c r="F203" s="22"/>
      <c r="G203" s="26" t="str">
        <f t="shared" si="3"/>
        <v/>
      </c>
      <c r="H203" s="25" t="str">
        <f>(IF((COUNTBLANK(E203))=1,"",(IF((ISERROR((VLOOKUP((IF((VALUE((TEXT(F203,"mmdd"))))&gt;=801,(YEAR(F203)),(YEAR(F203)))),'Master Roster Data'!$M$1721:$N$1730,2,FALSE)))),"Player Appears to Be Too Old or Too Young",(VLOOKUP((IF((VALUE((TEXT(F203,"mmdd"))))&gt;=801,(YEAR(F203)),(YEAR(F203)))),'Master Roster Data'!$M$1721:$N$1730,2,FALSE))))))</f>
        <v/>
      </c>
      <c r="J203" s="13"/>
    </row>
    <row r="204" spans="2:10" ht="15" x14ac:dyDescent="0.2">
      <c r="B204" s="23"/>
      <c r="C204" s="24"/>
      <c r="D204" s="23"/>
      <c r="E204" s="24"/>
      <c r="F204" s="22"/>
      <c r="G204" s="26" t="str">
        <f t="shared" si="3"/>
        <v/>
      </c>
      <c r="H204" s="25" t="str">
        <f>(IF((COUNTBLANK(E204))=1,"",(IF((ISERROR((VLOOKUP((IF((VALUE((TEXT(F204,"mmdd"))))&gt;=801,(YEAR(F204)),(YEAR(F204)))),'Master Roster Data'!$M$1721:$N$1730,2,FALSE)))),"Player Appears to Be Too Old or Too Young",(VLOOKUP((IF((VALUE((TEXT(F204,"mmdd"))))&gt;=801,(YEAR(F204)),(YEAR(F204)))),'Master Roster Data'!$M$1721:$N$1730,2,FALSE))))))</f>
        <v/>
      </c>
      <c r="J204" s="13"/>
    </row>
    <row r="205" spans="2:10" ht="15" x14ac:dyDescent="0.2">
      <c r="B205" s="23"/>
      <c r="C205" s="24"/>
      <c r="D205" s="23"/>
      <c r="E205" s="24"/>
      <c r="F205" s="22"/>
      <c r="G205" s="26" t="str">
        <f t="shared" si="3"/>
        <v/>
      </c>
      <c r="H205" s="25" t="str">
        <f>(IF((COUNTBLANK(E205))=1,"",(IF((ISERROR((VLOOKUP((IF((VALUE((TEXT(F205,"mmdd"))))&gt;=801,(YEAR(F205)),(YEAR(F205)))),'Master Roster Data'!$M$1721:$N$1730,2,FALSE)))),"Player Appears to Be Too Old or Too Young",(VLOOKUP((IF((VALUE((TEXT(F205,"mmdd"))))&gt;=801,(YEAR(F205)),(YEAR(F205)))),'Master Roster Data'!$M$1721:$N$1730,2,FALSE))))))</f>
        <v/>
      </c>
      <c r="J205" s="13"/>
    </row>
    <row r="206" spans="2:10" ht="15" x14ac:dyDescent="0.2">
      <c r="B206" s="23"/>
      <c r="C206" s="24"/>
      <c r="D206" s="23"/>
      <c r="E206" s="24"/>
      <c r="F206" s="22"/>
      <c r="G206" s="26" t="str">
        <f t="shared" si="3"/>
        <v/>
      </c>
      <c r="H206" s="25" t="str">
        <f>(IF((COUNTBLANK(E206))=1,"",(IF((ISERROR((VLOOKUP((IF((VALUE((TEXT(F206,"mmdd"))))&gt;=801,(YEAR(F206)),(YEAR(F206)))),'Master Roster Data'!$M$1721:$N$1730,2,FALSE)))),"Player Appears to Be Too Old or Too Young",(VLOOKUP((IF((VALUE((TEXT(F206,"mmdd"))))&gt;=801,(YEAR(F206)),(YEAR(F206)))),'Master Roster Data'!$M$1721:$N$1730,2,FALSE))))))</f>
        <v/>
      </c>
      <c r="J206" s="13"/>
    </row>
    <row r="207" spans="2:10" ht="15" x14ac:dyDescent="0.2">
      <c r="B207" s="23"/>
      <c r="C207" s="24"/>
      <c r="D207" s="23"/>
      <c r="E207" s="24"/>
      <c r="F207" s="22"/>
      <c r="G207" s="26" t="str">
        <f t="shared" si="3"/>
        <v/>
      </c>
      <c r="H207" s="25" t="str">
        <f>(IF((COUNTBLANK(E207))=1,"",(IF((ISERROR((VLOOKUP((IF((VALUE((TEXT(F207,"mmdd"))))&gt;=801,(YEAR(F207)),(YEAR(F207)))),'Master Roster Data'!$M$1721:$N$1730,2,FALSE)))),"Player Appears to Be Too Old or Too Young",(VLOOKUP((IF((VALUE((TEXT(F207,"mmdd"))))&gt;=801,(YEAR(F207)),(YEAR(F207)))),'Master Roster Data'!$M$1721:$N$1730,2,FALSE))))))</f>
        <v/>
      </c>
      <c r="J207" s="13"/>
    </row>
    <row r="208" spans="2:10" ht="15" x14ac:dyDescent="0.2">
      <c r="B208" s="23"/>
      <c r="C208" s="24"/>
      <c r="D208" s="23"/>
      <c r="E208" s="24"/>
      <c r="F208" s="22"/>
      <c r="G208" s="26" t="str">
        <f t="shared" si="3"/>
        <v/>
      </c>
      <c r="H208" s="25" t="str">
        <f>(IF((COUNTBLANK(E208))=1,"",(IF((ISERROR((VLOOKUP((IF((VALUE((TEXT(F208,"mmdd"))))&gt;=801,(YEAR(F208)),(YEAR(F208)))),'Master Roster Data'!$M$1721:$N$1730,2,FALSE)))),"Player Appears to Be Too Old or Too Young",(VLOOKUP((IF((VALUE((TEXT(F208,"mmdd"))))&gt;=801,(YEAR(F208)),(YEAR(F208)))),'Master Roster Data'!$M$1721:$N$1730,2,FALSE))))))</f>
        <v/>
      </c>
      <c r="J208" s="13"/>
    </row>
    <row r="209" spans="2:10" ht="15" x14ac:dyDescent="0.2">
      <c r="B209" s="23"/>
      <c r="C209" s="24"/>
      <c r="D209" s="23"/>
      <c r="E209" s="24"/>
      <c r="F209" s="22"/>
      <c r="G209" s="26" t="str">
        <f t="shared" si="3"/>
        <v/>
      </c>
      <c r="H209" s="25" t="str">
        <f>(IF((COUNTBLANK(E209))=1,"",(IF((ISERROR((VLOOKUP((IF((VALUE((TEXT(F209,"mmdd"))))&gt;=801,(YEAR(F209)),(YEAR(F209)))),'Master Roster Data'!$M$1721:$N$1730,2,FALSE)))),"Player Appears to Be Too Old or Too Young",(VLOOKUP((IF((VALUE((TEXT(F209,"mmdd"))))&gt;=801,(YEAR(F209)),(YEAR(F209)))),'Master Roster Data'!$M$1721:$N$1730,2,FALSE))))))</f>
        <v/>
      </c>
      <c r="J209" s="13"/>
    </row>
    <row r="210" spans="2:10" ht="15" x14ac:dyDescent="0.2">
      <c r="B210" s="23"/>
      <c r="C210" s="24"/>
      <c r="D210" s="23"/>
      <c r="E210" s="24"/>
      <c r="F210" s="22"/>
      <c r="G210" s="26" t="str">
        <f t="shared" si="3"/>
        <v/>
      </c>
      <c r="H210" s="25" t="str">
        <f>(IF((COUNTBLANK(E210))=1,"",(IF((ISERROR((VLOOKUP((IF((VALUE((TEXT(F210,"mmdd"))))&gt;=801,(YEAR(F210)),(YEAR(F210)))),'Master Roster Data'!$M$1721:$N$1730,2,FALSE)))),"Player Appears to Be Too Old or Too Young",(VLOOKUP((IF((VALUE((TEXT(F210,"mmdd"))))&gt;=801,(YEAR(F210)),(YEAR(F210)))),'Master Roster Data'!$M$1721:$N$1730,2,FALSE))))))</f>
        <v/>
      </c>
      <c r="J210" s="13"/>
    </row>
    <row r="211" spans="2:10" ht="15" x14ac:dyDescent="0.2">
      <c r="B211" s="23"/>
      <c r="C211" s="24"/>
      <c r="D211" s="23"/>
      <c r="E211" s="24"/>
      <c r="F211" s="22"/>
      <c r="G211" s="26" t="str">
        <f t="shared" si="3"/>
        <v/>
      </c>
      <c r="H211" s="25" t="str">
        <f>(IF((COUNTBLANK(E211))=1,"",(IF((ISERROR((VLOOKUP((IF((VALUE((TEXT(F211,"mmdd"))))&gt;=801,(YEAR(F211)),(YEAR(F211)))),'Master Roster Data'!$M$1721:$N$1730,2,FALSE)))),"Player Appears to Be Too Old or Too Young",(VLOOKUP((IF((VALUE((TEXT(F211,"mmdd"))))&gt;=801,(YEAR(F211)),(YEAR(F211)))),'Master Roster Data'!$M$1721:$N$1730,2,FALSE))))))</f>
        <v/>
      </c>
      <c r="J211" s="13"/>
    </row>
    <row r="212" spans="2:10" ht="15" x14ac:dyDescent="0.2">
      <c r="B212" s="23"/>
      <c r="C212" s="24"/>
      <c r="D212" s="23"/>
      <c r="E212" s="24"/>
      <c r="F212" s="22"/>
      <c r="G212" s="26" t="str">
        <f t="shared" si="3"/>
        <v/>
      </c>
      <c r="H212" s="25" t="str">
        <f>(IF((COUNTBLANK(E212))=1,"",(IF((ISERROR((VLOOKUP((IF((VALUE((TEXT(F212,"mmdd"))))&gt;=801,(YEAR(F212)),(YEAR(F212)))),'Master Roster Data'!$M$1721:$N$1730,2,FALSE)))),"Player Appears to Be Too Old or Too Young",(VLOOKUP((IF((VALUE((TEXT(F212,"mmdd"))))&gt;=801,(YEAR(F212)),(YEAR(F212)))),'Master Roster Data'!$M$1721:$N$1730,2,FALSE))))))</f>
        <v/>
      </c>
      <c r="J212" s="13"/>
    </row>
    <row r="213" spans="2:10" ht="15" x14ac:dyDescent="0.2">
      <c r="B213" s="23"/>
      <c r="C213" s="24"/>
      <c r="D213" s="23"/>
      <c r="E213" s="24"/>
      <c r="F213" s="22"/>
      <c r="G213" s="26" t="str">
        <f t="shared" si="3"/>
        <v/>
      </c>
      <c r="H213" s="25" t="str">
        <f>(IF((COUNTBLANK(E213))=1,"",(IF((ISERROR((VLOOKUP((IF((VALUE((TEXT(F213,"mmdd"))))&gt;=801,(YEAR(F213)),(YEAR(F213)))),'Master Roster Data'!$M$1721:$N$1730,2,FALSE)))),"Player Appears to Be Too Old or Too Young",(VLOOKUP((IF((VALUE((TEXT(F213,"mmdd"))))&gt;=801,(YEAR(F213)),(YEAR(F213)))),'Master Roster Data'!$M$1721:$N$1730,2,FALSE))))))</f>
        <v/>
      </c>
      <c r="J213" s="13"/>
    </row>
    <row r="214" spans="2:10" ht="15" x14ac:dyDescent="0.2">
      <c r="B214" s="23"/>
      <c r="C214" s="24"/>
      <c r="D214" s="23"/>
      <c r="E214" s="24"/>
      <c r="F214" s="22"/>
      <c r="G214" s="26" t="str">
        <f t="shared" si="3"/>
        <v/>
      </c>
      <c r="H214" s="25" t="str">
        <f>(IF((COUNTBLANK(E214))=1,"",(IF((ISERROR((VLOOKUP((IF((VALUE((TEXT(F214,"mmdd"))))&gt;=801,(YEAR(F214)),(YEAR(F214)))),'Master Roster Data'!$M$1721:$N$1730,2,FALSE)))),"Player Appears to Be Too Old or Too Young",(VLOOKUP((IF((VALUE((TEXT(F214,"mmdd"))))&gt;=801,(YEAR(F214)),(YEAR(F214)))),'Master Roster Data'!$M$1721:$N$1730,2,FALSE))))))</f>
        <v/>
      </c>
      <c r="J214" s="13"/>
    </row>
    <row r="215" spans="2:10" ht="15" x14ac:dyDescent="0.2">
      <c r="B215" s="23"/>
      <c r="C215" s="24"/>
      <c r="D215" s="23"/>
      <c r="E215" s="24"/>
      <c r="F215" s="22"/>
      <c r="G215" s="26" t="str">
        <f t="shared" si="3"/>
        <v/>
      </c>
      <c r="H215" s="25" t="str">
        <f>(IF((COUNTBLANK(E215))=1,"",(IF((ISERROR((VLOOKUP((IF((VALUE((TEXT(F215,"mmdd"))))&gt;=801,(YEAR(F215)),(YEAR(F215)))),'Master Roster Data'!$M$1721:$N$1730,2,FALSE)))),"Player Appears to Be Too Old or Too Young",(VLOOKUP((IF((VALUE((TEXT(F215,"mmdd"))))&gt;=801,(YEAR(F215)),(YEAR(F215)))),'Master Roster Data'!$M$1721:$N$1730,2,FALSE))))))</f>
        <v/>
      </c>
      <c r="J215" s="13"/>
    </row>
    <row r="216" spans="2:10" ht="15" x14ac:dyDescent="0.2">
      <c r="B216" s="23"/>
      <c r="C216" s="24"/>
      <c r="D216" s="23"/>
      <c r="E216" s="24"/>
      <c r="F216" s="22"/>
      <c r="G216" s="26" t="str">
        <f t="shared" si="3"/>
        <v/>
      </c>
      <c r="H216" s="25" t="str">
        <f>(IF((COUNTBLANK(E216))=1,"",(IF((ISERROR((VLOOKUP((IF((VALUE((TEXT(F216,"mmdd"))))&gt;=801,(YEAR(F216)),(YEAR(F216)))),'Master Roster Data'!$M$1721:$N$1730,2,FALSE)))),"Player Appears to Be Too Old or Too Young",(VLOOKUP((IF((VALUE((TEXT(F216,"mmdd"))))&gt;=801,(YEAR(F216)),(YEAR(F216)))),'Master Roster Data'!$M$1721:$N$1730,2,FALSE))))))</f>
        <v/>
      </c>
      <c r="J216" s="13"/>
    </row>
    <row r="217" spans="2:10" ht="15" x14ac:dyDescent="0.2">
      <c r="B217" s="23"/>
      <c r="C217" s="24"/>
      <c r="D217" s="23"/>
      <c r="E217" s="24"/>
      <c r="F217" s="22"/>
      <c r="G217" s="26" t="str">
        <f t="shared" si="3"/>
        <v/>
      </c>
      <c r="H217" s="25" t="str">
        <f>(IF((COUNTBLANK(E217))=1,"",(IF((ISERROR((VLOOKUP((IF((VALUE((TEXT(F217,"mmdd"))))&gt;=801,(YEAR(F217)),(YEAR(F217)))),'Master Roster Data'!$M$1721:$N$1730,2,FALSE)))),"Player Appears to Be Too Old or Too Young",(VLOOKUP((IF((VALUE((TEXT(F217,"mmdd"))))&gt;=801,(YEAR(F217)),(YEAR(F217)))),'Master Roster Data'!$M$1721:$N$1730,2,FALSE))))))</f>
        <v/>
      </c>
      <c r="J217" s="13"/>
    </row>
    <row r="218" spans="2:10" ht="15" x14ac:dyDescent="0.2">
      <c r="B218" s="23"/>
      <c r="C218" s="24"/>
      <c r="D218" s="23"/>
      <c r="E218" s="24"/>
      <c r="F218" s="22"/>
      <c r="G218" s="26" t="str">
        <f t="shared" si="3"/>
        <v/>
      </c>
      <c r="H218" s="25" t="str">
        <f>(IF((COUNTBLANK(E218))=1,"",(IF((ISERROR((VLOOKUP((IF((VALUE((TEXT(F218,"mmdd"))))&gt;=801,(YEAR(F218)),(YEAR(F218)))),'Master Roster Data'!$M$1721:$N$1730,2,FALSE)))),"Player Appears to Be Too Old or Too Young",(VLOOKUP((IF((VALUE((TEXT(F218,"mmdd"))))&gt;=801,(YEAR(F218)),(YEAR(F218)))),'Master Roster Data'!$M$1721:$N$1730,2,FALSE))))))</f>
        <v/>
      </c>
      <c r="J218" s="13"/>
    </row>
    <row r="219" spans="2:10" ht="15" x14ac:dyDescent="0.2">
      <c r="B219" s="23"/>
      <c r="C219" s="24"/>
      <c r="D219" s="23"/>
      <c r="E219" s="24"/>
      <c r="F219" s="22"/>
      <c r="G219" s="26" t="str">
        <f t="shared" si="3"/>
        <v/>
      </c>
      <c r="H219" s="25" t="str">
        <f>(IF((COUNTBLANK(E219))=1,"",(IF((ISERROR((VLOOKUP((IF((VALUE((TEXT(F219,"mmdd"))))&gt;=801,(YEAR(F219)),(YEAR(F219)))),'Master Roster Data'!$M$1721:$N$1730,2,FALSE)))),"Player Appears to Be Too Old or Too Young",(VLOOKUP((IF((VALUE((TEXT(F219,"mmdd"))))&gt;=801,(YEAR(F219)),(YEAR(F219)))),'Master Roster Data'!$M$1721:$N$1730,2,FALSE))))))</f>
        <v/>
      </c>
      <c r="J219" s="13"/>
    </row>
    <row r="220" spans="2:10" ht="15" x14ac:dyDescent="0.2">
      <c r="B220" s="23"/>
      <c r="C220" s="24"/>
      <c r="D220" s="23"/>
      <c r="E220" s="24"/>
      <c r="F220" s="22"/>
      <c r="G220" s="26" t="str">
        <f t="shared" si="3"/>
        <v/>
      </c>
      <c r="H220" s="25" t="str">
        <f>(IF((COUNTBLANK(E220))=1,"",(IF((ISERROR((VLOOKUP((IF((VALUE((TEXT(F220,"mmdd"))))&gt;=801,(YEAR(F220)),(YEAR(F220)))),'Master Roster Data'!$M$1721:$N$1730,2,FALSE)))),"Player Appears to Be Too Old or Too Young",(VLOOKUP((IF((VALUE((TEXT(F220,"mmdd"))))&gt;=801,(YEAR(F220)),(YEAR(F220)))),'Master Roster Data'!$M$1721:$N$1730,2,FALSE))))))</f>
        <v/>
      </c>
      <c r="J220" s="13"/>
    </row>
    <row r="221" spans="2:10" ht="15" x14ac:dyDescent="0.2">
      <c r="B221" s="23"/>
      <c r="C221" s="24"/>
      <c r="D221" s="23"/>
      <c r="E221" s="24"/>
      <c r="F221" s="22"/>
      <c r="G221" s="26" t="str">
        <f t="shared" si="3"/>
        <v/>
      </c>
      <c r="H221" s="25" t="str">
        <f>(IF((COUNTBLANK(E221))=1,"",(IF((ISERROR((VLOOKUP((IF((VALUE((TEXT(F221,"mmdd"))))&gt;=801,(YEAR(F221)),(YEAR(F221)))),'Master Roster Data'!$M$1721:$N$1730,2,FALSE)))),"Player Appears to Be Too Old or Too Young",(VLOOKUP((IF((VALUE((TEXT(F221,"mmdd"))))&gt;=801,(YEAR(F221)),(YEAR(F221)))),'Master Roster Data'!$M$1721:$N$1730,2,FALSE))))))</f>
        <v/>
      </c>
      <c r="J221" s="13"/>
    </row>
    <row r="222" spans="2:10" ht="15" x14ac:dyDescent="0.2">
      <c r="B222" s="23"/>
      <c r="C222" s="24"/>
      <c r="D222" s="23"/>
      <c r="E222" s="24"/>
      <c r="F222" s="22"/>
      <c r="G222" s="26" t="str">
        <f t="shared" si="3"/>
        <v/>
      </c>
      <c r="H222" s="25" t="str">
        <f>(IF((COUNTBLANK(E222))=1,"",(IF((ISERROR((VLOOKUP((IF((VALUE((TEXT(F222,"mmdd"))))&gt;=801,(YEAR(F222)),(YEAR(F222)))),'Master Roster Data'!$M$1721:$N$1730,2,FALSE)))),"Player Appears to Be Too Old or Too Young",(VLOOKUP((IF((VALUE((TEXT(F222,"mmdd"))))&gt;=801,(YEAR(F222)),(YEAR(F222)))),'Master Roster Data'!$M$1721:$N$1730,2,FALSE))))))</f>
        <v/>
      </c>
      <c r="J222" s="13"/>
    </row>
    <row r="223" spans="2:10" ht="15" x14ac:dyDescent="0.2">
      <c r="B223" s="23"/>
      <c r="C223" s="24"/>
      <c r="D223" s="23"/>
      <c r="E223" s="24"/>
      <c r="F223" s="22"/>
      <c r="G223" s="26" t="str">
        <f t="shared" si="3"/>
        <v/>
      </c>
      <c r="H223" s="25" t="str">
        <f>(IF((COUNTBLANK(E223))=1,"",(IF((ISERROR((VLOOKUP((IF((VALUE((TEXT(F223,"mmdd"))))&gt;=801,(YEAR(F223)),(YEAR(F223)))),'Master Roster Data'!$M$1721:$N$1730,2,FALSE)))),"Player Appears to Be Too Old or Too Young",(VLOOKUP((IF((VALUE((TEXT(F223,"mmdd"))))&gt;=801,(YEAR(F223)),(YEAR(F223)))),'Master Roster Data'!$M$1721:$N$1730,2,FALSE))))))</f>
        <v/>
      </c>
      <c r="J223" s="13"/>
    </row>
    <row r="224" spans="2:10" ht="15" x14ac:dyDescent="0.2">
      <c r="B224" s="23"/>
      <c r="C224" s="24"/>
      <c r="D224" s="23"/>
      <c r="E224" s="24"/>
      <c r="F224" s="22"/>
      <c r="G224" s="26" t="str">
        <f t="shared" si="3"/>
        <v/>
      </c>
      <c r="H224" s="25" t="str">
        <f>(IF((COUNTBLANK(E224))=1,"",(IF((ISERROR((VLOOKUP((IF((VALUE((TEXT(F224,"mmdd"))))&gt;=801,(YEAR(F224)),(YEAR(F224)))),'Master Roster Data'!$M$1721:$N$1730,2,FALSE)))),"Player Appears to Be Too Old or Too Young",(VLOOKUP((IF((VALUE((TEXT(F224,"mmdd"))))&gt;=801,(YEAR(F224)),(YEAR(F224)))),'Master Roster Data'!$M$1721:$N$1730,2,FALSE))))))</f>
        <v/>
      </c>
      <c r="J224" s="13"/>
    </row>
    <row r="225" spans="2:10" ht="15" x14ac:dyDescent="0.2">
      <c r="B225" s="23"/>
      <c r="C225" s="24"/>
      <c r="D225" s="23"/>
      <c r="E225" s="24"/>
      <c r="F225" s="22"/>
      <c r="G225" s="26" t="str">
        <f t="shared" si="3"/>
        <v/>
      </c>
      <c r="H225" s="25" t="str">
        <f>(IF((COUNTBLANK(E225))=1,"",(IF((ISERROR((VLOOKUP((IF((VALUE((TEXT(F225,"mmdd"))))&gt;=801,(YEAR(F225)),(YEAR(F225)))),'Master Roster Data'!$M$1721:$N$1730,2,FALSE)))),"Player Appears to Be Too Old or Too Young",(VLOOKUP((IF((VALUE((TEXT(F225,"mmdd"))))&gt;=801,(YEAR(F225)),(YEAR(F225)))),'Master Roster Data'!$M$1721:$N$1730,2,FALSE))))))</f>
        <v/>
      </c>
      <c r="J225" s="13"/>
    </row>
    <row r="226" spans="2:10" ht="15" x14ac:dyDescent="0.2">
      <c r="B226" s="23"/>
      <c r="C226" s="24"/>
      <c r="D226" s="23"/>
      <c r="E226" s="24"/>
      <c r="F226" s="22"/>
      <c r="G226" s="26" t="str">
        <f t="shared" si="3"/>
        <v/>
      </c>
      <c r="H226" s="25" t="str">
        <f>(IF((COUNTBLANK(E226))=1,"",(IF((ISERROR((VLOOKUP((IF((VALUE((TEXT(F226,"mmdd"))))&gt;=801,(YEAR(F226)),(YEAR(F226)))),'Master Roster Data'!$M$1721:$N$1730,2,FALSE)))),"Player Appears to Be Too Old or Too Young",(VLOOKUP((IF((VALUE((TEXT(F226,"mmdd"))))&gt;=801,(YEAR(F226)),(YEAR(F226)))),'Master Roster Data'!$M$1721:$N$1730,2,FALSE))))))</f>
        <v/>
      </c>
      <c r="J226" s="13"/>
    </row>
    <row r="227" spans="2:10" ht="15" x14ac:dyDescent="0.2">
      <c r="B227" s="23"/>
      <c r="C227" s="24"/>
      <c r="D227" s="23"/>
      <c r="E227" s="24"/>
      <c r="F227" s="22"/>
      <c r="G227" s="26" t="str">
        <f t="shared" si="3"/>
        <v/>
      </c>
      <c r="H227" s="25" t="str">
        <f>(IF((COUNTBLANK(E227))=1,"",(IF((ISERROR((VLOOKUP((IF((VALUE((TEXT(F227,"mmdd"))))&gt;=801,(YEAR(F227)),(YEAR(F227)))),'Master Roster Data'!$M$1721:$N$1730,2,FALSE)))),"Player Appears to Be Too Old or Too Young",(VLOOKUP((IF((VALUE((TEXT(F227,"mmdd"))))&gt;=801,(YEAR(F227)),(YEAR(F227)))),'Master Roster Data'!$M$1721:$N$1730,2,FALSE))))))</f>
        <v/>
      </c>
      <c r="J227" s="13"/>
    </row>
    <row r="228" spans="2:10" ht="15" x14ac:dyDescent="0.2">
      <c r="B228" s="23"/>
      <c r="C228" s="24"/>
      <c r="D228" s="23"/>
      <c r="E228" s="24"/>
      <c r="F228" s="22"/>
      <c r="G228" s="26" t="str">
        <f t="shared" si="3"/>
        <v/>
      </c>
      <c r="H228" s="25" t="str">
        <f>(IF((COUNTBLANK(E228))=1,"",(IF((ISERROR((VLOOKUP((IF((VALUE((TEXT(F228,"mmdd"))))&gt;=801,(YEAR(F228)),(YEAR(F228)))),'Master Roster Data'!$M$1721:$N$1730,2,FALSE)))),"Player Appears to Be Too Old or Too Young",(VLOOKUP((IF((VALUE((TEXT(F228,"mmdd"))))&gt;=801,(YEAR(F228)),(YEAR(F228)))),'Master Roster Data'!$M$1721:$N$1730,2,FALSE))))))</f>
        <v/>
      </c>
      <c r="J228" s="13"/>
    </row>
    <row r="229" spans="2:10" ht="15" x14ac:dyDescent="0.2">
      <c r="B229" s="23"/>
      <c r="C229" s="24"/>
      <c r="D229" s="23"/>
      <c r="E229" s="24"/>
      <c r="F229" s="22"/>
      <c r="G229" s="26" t="str">
        <f t="shared" si="3"/>
        <v/>
      </c>
      <c r="H229" s="25" t="str">
        <f>(IF((COUNTBLANK(E229))=1,"",(IF((ISERROR((VLOOKUP((IF((VALUE((TEXT(F229,"mmdd"))))&gt;=801,(YEAR(F229)),(YEAR(F229)))),'Master Roster Data'!$M$1721:$N$1730,2,FALSE)))),"Player Appears to Be Too Old or Too Young",(VLOOKUP((IF((VALUE((TEXT(F229,"mmdd"))))&gt;=801,(YEAR(F229)),(YEAR(F229)))),'Master Roster Data'!$M$1721:$N$1730,2,FALSE))))))</f>
        <v/>
      </c>
      <c r="J229" s="13"/>
    </row>
    <row r="230" spans="2:10" ht="15" x14ac:dyDescent="0.2">
      <c r="B230" s="23"/>
      <c r="C230" s="24"/>
      <c r="D230" s="23"/>
      <c r="E230" s="24"/>
      <c r="F230" s="22"/>
      <c r="G230" s="26" t="str">
        <f t="shared" si="3"/>
        <v/>
      </c>
      <c r="H230" s="25" t="str">
        <f>(IF((COUNTBLANK(E230))=1,"",(IF((ISERROR((VLOOKUP((IF((VALUE((TEXT(F230,"mmdd"))))&gt;=801,(YEAR(F230)),(YEAR(F230)))),'Master Roster Data'!$M$1721:$N$1730,2,FALSE)))),"Player Appears to Be Too Old or Too Young",(VLOOKUP((IF((VALUE((TEXT(F230,"mmdd"))))&gt;=801,(YEAR(F230)),(YEAR(F230)))),'Master Roster Data'!$M$1721:$N$1730,2,FALSE))))))</f>
        <v/>
      </c>
      <c r="J230" s="13"/>
    </row>
    <row r="231" spans="2:10" ht="15" x14ac:dyDescent="0.2">
      <c r="B231" s="23"/>
      <c r="C231" s="24"/>
      <c r="D231" s="23"/>
      <c r="E231" s="24"/>
      <c r="F231" s="22"/>
      <c r="G231" s="26" t="str">
        <f t="shared" si="3"/>
        <v/>
      </c>
      <c r="H231" s="25" t="str">
        <f>(IF((COUNTBLANK(E231))=1,"",(IF((ISERROR((VLOOKUP((IF((VALUE((TEXT(F231,"mmdd"))))&gt;=801,(YEAR(F231)),(YEAR(F231)))),'Master Roster Data'!$M$1721:$N$1730,2,FALSE)))),"Player Appears to Be Too Old or Too Young",(VLOOKUP((IF((VALUE((TEXT(F231,"mmdd"))))&gt;=801,(YEAR(F231)),(YEAR(F231)))),'Master Roster Data'!$M$1721:$N$1730,2,FALSE))))))</f>
        <v/>
      </c>
      <c r="J231" s="13"/>
    </row>
    <row r="232" spans="2:10" ht="15" x14ac:dyDescent="0.2">
      <c r="B232" s="23"/>
      <c r="C232" s="24"/>
      <c r="D232" s="23"/>
      <c r="E232" s="24"/>
      <c r="F232" s="22"/>
      <c r="G232" s="26" t="str">
        <f t="shared" si="3"/>
        <v/>
      </c>
      <c r="H232" s="25" t="str">
        <f>(IF((COUNTBLANK(E232))=1,"",(IF((ISERROR((VLOOKUP((IF((VALUE((TEXT(F232,"mmdd"))))&gt;=801,(YEAR(F232)),(YEAR(F232)))),'Master Roster Data'!$M$1721:$N$1730,2,FALSE)))),"Player Appears to Be Too Old or Too Young",(VLOOKUP((IF((VALUE((TEXT(F232,"mmdd"))))&gt;=801,(YEAR(F232)),(YEAR(F232)))),'Master Roster Data'!$M$1721:$N$1730,2,FALSE))))))</f>
        <v/>
      </c>
      <c r="J232" s="13"/>
    </row>
    <row r="233" spans="2:10" ht="15" x14ac:dyDescent="0.2">
      <c r="B233" s="23"/>
      <c r="C233" s="24"/>
      <c r="D233" s="23"/>
      <c r="E233" s="24"/>
      <c r="F233" s="22"/>
      <c r="G233" s="26" t="str">
        <f t="shared" si="3"/>
        <v/>
      </c>
      <c r="H233" s="25" t="str">
        <f>(IF((COUNTBLANK(E233))=1,"",(IF((ISERROR((VLOOKUP((IF((VALUE((TEXT(F233,"mmdd"))))&gt;=801,(YEAR(F233)),(YEAR(F233)))),'Master Roster Data'!$M$1721:$N$1730,2,FALSE)))),"Player Appears to Be Too Old or Too Young",(VLOOKUP((IF((VALUE((TEXT(F233,"mmdd"))))&gt;=801,(YEAR(F233)),(YEAR(F233)))),'Master Roster Data'!$M$1721:$N$1730,2,FALSE))))))</f>
        <v/>
      </c>
      <c r="J233" s="13"/>
    </row>
    <row r="234" spans="2:10" ht="15" x14ac:dyDescent="0.2">
      <c r="B234" s="23"/>
      <c r="C234" s="24"/>
      <c r="D234" s="23"/>
      <c r="E234" s="24"/>
      <c r="F234" s="22"/>
      <c r="G234" s="26" t="str">
        <f t="shared" si="3"/>
        <v/>
      </c>
      <c r="H234" s="25" t="str">
        <f>(IF((COUNTBLANK(E234))=1,"",(IF((ISERROR((VLOOKUP((IF((VALUE((TEXT(F234,"mmdd"))))&gt;=801,(YEAR(F234)),(YEAR(F234)))),'Master Roster Data'!$M$1721:$N$1730,2,FALSE)))),"Player Appears to Be Too Old or Too Young",(VLOOKUP((IF((VALUE((TEXT(F234,"mmdd"))))&gt;=801,(YEAR(F234)),(YEAR(F234)))),'Master Roster Data'!$M$1721:$N$1730,2,FALSE))))))</f>
        <v/>
      </c>
      <c r="J234" s="13"/>
    </row>
    <row r="235" spans="2:10" ht="15" x14ac:dyDescent="0.2">
      <c r="B235" s="23"/>
      <c r="C235" s="24"/>
      <c r="D235" s="23"/>
      <c r="E235" s="24"/>
      <c r="F235" s="22"/>
      <c r="G235" s="26" t="str">
        <f t="shared" si="3"/>
        <v/>
      </c>
      <c r="H235" s="25" t="str">
        <f>(IF((COUNTBLANK(E235))=1,"",(IF((ISERROR((VLOOKUP((IF((VALUE((TEXT(F235,"mmdd"))))&gt;=801,(YEAR(F235)),(YEAR(F235)))),'Master Roster Data'!$M$1721:$N$1730,2,FALSE)))),"Player Appears to Be Too Old or Too Young",(VLOOKUP((IF((VALUE((TEXT(F235,"mmdd"))))&gt;=801,(YEAR(F235)),(YEAR(F235)))),'Master Roster Data'!$M$1721:$N$1730,2,FALSE))))))</f>
        <v/>
      </c>
      <c r="J235" s="13"/>
    </row>
    <row r="236" spans="2:10" ht="15" x14ac:dyDescent="0.2">
      <c r="B236" s="23"/>
      <c r="C236" s="24"/>
      <c r="D236" s="23"/>
      <c r="E236" s="24"/>
      <c r="F236" s="22"/>
      <c r="G236" s="26" t="str">
        <f t="shared" si="3"/>
        <v/>
      </c>
      <c r="H236" s="25" t="str">
        <f>(IF((COUNTBLANK(E236))=1,"",(IF((ISERROR((VLOOKUP((IF((VALUE((TEXT(F236,"mmdd"))))&gt;=801,(YEAR(F236)),(YEAR(F236)))),'Master Roster Data'!$M$1721:$N$1730,2,FALSE)))),"Player Appears to Be Too Old or Too Young",(VLOOKUP((IF((VALUE((TEXT(F236,"mmdd"))))&gt;=801,(YEAR(F236)),(YEAR(F236)))),'Master Roster Data'!$M$1721:$N$1730,2,FALSE))))))</f>
        <v/>
      </c>
      <c r="J236" s="13"/>
    </row>
    <row r="237" spans="2:10" ht="15" x14ac:dyDescent="0.2">
      <c r="B237" s="23"/>
      <c r="C237" s="24"/>
      <c r="D237" s="23"/>
      <c r="E237" s="24"/>
      <c r="F237" s="22"/>
      <c r="G237" s="26" t="str">
        <f t="shared" si="3"/>
        <v/>
      </c>
      <c r="H237" s="25" t="str">
        <f>(IF((COUNTBLANK(E237))=1,"",(IF((ISERROR((VLOOKUP((IF((VALUE((TEXT(F237,"mmdd"))))&gt;=801,(YEAR(F237)),(YEAR(F237)))),'Master Roster Data'!$M$1721:$N$1730,2,FALSE)))),"Player Appears to Be Too Old or Too Young",(VLOOKUP((IF((VALUE((TEXT(F237,"mmdd"))))&gt;=801,(YEAR(F237)),(YEAR(F237)))),'Master Roster Data'!$M$1721:$N$1730,2,FALSE))))))</f>
        <v/>
      </c>
      <c r="J237" s="13"/>
    </row>
    <row r="238" spans="2:10" ht="15" x14ac:dyDescent="0.2">
      <c r="B238" s="23"/>
      <c r="C238" s="24"/>
      <c r="D238" s="23"/>
      <c r="E238" s="24"/>
      <c r="F238" s="22"/>
      <c r="G238" s="26" t="str">
        <f t="shared" si="3"/>
        <v/>
      </c>
      <c r="H238" s="25" t="str">
        <f>(IF((COUNTBLANK(E238))=1,"",(IF((ISERROR((VLOOKUP((IF((VALUE((TEXT(F238,"mmdd"))))&gt;=801,(YEAR(F238)),(YEAR(F238)))),'Master Roster Data'!$M$1721:$N$1730,2,FALSE)))),"Player Appears to Be Too Old or Too Young",(VLOOKUP((IF((VALUE((TEXT(F238,"mmdd"))))&gt;=801,(YEAR(F238)),(YEAR(F238)))),'Master Roster Data'!$M$1721:$N$1730,2,FALSE))))))</f>
        <v/>
      </c>
      <c r="J238" s="13"/>
    </row>
    <row r="239" spans="2:10" ht="15" x14ac:dyDescent="0.2">
      <c r="B239" s="23"/>
      <c r="C239" s="24"/>
      <c r="D239" s="23"/>
      <c r="E239" s="24"/>
      <c r="F239" s="22"/>
      <c r="G239" s="26" t="str">
        <f t="shared" si="3"/>
        <v/>
      </c>
      <c r="H239" s="25" t="str">
        <f>(IF((COUNTBLANK(E239))=1,"",(IF((ISERROR((VLOOKUP((IF((VALUE((TEXT(F239,"mmdd"))))&gt;=801,(YEAR(F239)),(YEAR(F239)))),'Master Roster Data'!$M$1721:$N$1730,2,FALSE)))),"Player Appears to Be Too Old or Too Young",(VLOOKUP((IF((VALUE((TEXT(F239,"mmdd"))))&gt;=801,(YEAR(F239)),(YEAR(F239)))),'Master Roster Data'!$M$1721:$N$1730,2,FALSE))))))</f>
        <v/>
      </c>
      <c r="J239" s="13"/>
    </row>
    <row r="240" spans="2:10" ht="15" x14ac:dyDescent="0.2">
      <c r="B240" s="23"/>
      <c r="C240" s="24"/>
      <c r="D240" s="23"/>
      <c r="E240" s="24"/>
      <c r="F240" s="22"/>
      <c r="G240" s="26" t="str">
        <f t="shared" si="3"/>
        <v/>
      </c>
      <c r="H240" s="25" t="str">
        <f>(IF((COUNTBLANK(E240))=1,"",(IF((ISERROR((VLOOKUP((IF((VALUE((TEXT(F240,"mmdd"))))&gt;=801,(YEAR(F240)),(YEAR(F240)))),'Master Roster Data'!$M$1721:$N$1730,2,FALSE)))),"Player Appears to Be Too Old or Too Young",(VLOOKUP((IF((VALUE((TEXT(F240,"mmdd"))))&gt;=801,(YEAR(F240)),(YEAR(F240)))),'Master Roster Data'!$M$1721:$N$1730,2,FALSE))))))</f>
        <v/>
      </c>
      <c r="J240" s="13"/>
    </row>
    <row r="241" spans="2:10" ht="15" x14ac:dyDescent="0.2">
      <c r="B241" s="23"/>
      <c r="C241" s="24"/>
      <c r="D241" s="23"/>
      <c r="E241" s="24"/>
      <c r="F241" s="22"/>
      <c r="G241" s="26" t="str">
        <f t="shared" si="3"/>
        <v/>
      </c>
      <c r="H241" s="25" t="str">
        <f>(IF((COUNTBLANK(E241))=1,"",(IF((ISERROR((VLOOKUP((IF((VALUE((TEXT(F241,"mmdd"))))&gt;=801,(YEAR(F241)),(YEAR(F241)))),'Master Roster Data'!$M$1721:$N$1730,2,FALSE)))),"Player Appears to Be Too Old or Too Young",(VLOOKUP((IF((VALUE((TEXT(F241,"mmdd"))))&gt;=801,(YEAR(F241)),(YEAR(F241)))),'Master Roster Data'!$M$1721:$N$1730,2,FALSE))))))</f>
        <v/>
      </c>
      <c r="J241" s="13"/>
    </row>
    <row r="242" spans="2:10" ht="15" x14ac:dyDescent="0.2">
      <c r="B242" s="23"/>
      <c r="C242" s="24"/>
      <c r="D242" s="23"/>
      <c r="E242" s="24"/>
      <c r="F242" s="22"/>
      <c r="G242" s="26" t="str">
        <f t="shared" si="3"/>
        <v/>
      </c>
      <c r="H242" s="25" t="str">
        <f>(IF((COUNTBLANK(E242))=1,"",(IF((ISERROR((VLOOKUP((IF((VALUE((TEXT(F242,"mmdd"))))&gt;=801,(YEAR(F242)),(YEAR(F242)))),'Master Roster Data'!$M$1721:$N$1730,2,FALSE)))),"Player Appears to Be Too Old or Too Young",(VLOOKUP((IF((VALUE((TEXT(F242,"mmdd"))))&gt;=801,(YEAR(F242)),(YEAR(F242)))),'Master Roster Data'!$M$1721:$N$1730,2,FALSE))))))</f>
        <v/>
      </c>
      <c r="J242" s="13"/>
    </row>
    <row r="243" spans="2:10" ht="15" x14ac:dyDescent="0.2">
      <c r="B243" s="23"/>
      <c r="C243" s="24"/>
      <c r="D243" s="23"/>
      <c r="E243" s="24"/>
      <c r="F243" s="22"/>
      <c r="G243" s="26" t="str">
        <f t="shared" si="3"/>
        <v/>
      </c>
      <c r="H243" s="25" t="str">
        <f>(IF((COUNTBLANK(E243))=1,"",(IF((ISERROR((VLOOKUP((IF((VALUE((TEXT(F243,"mmdd"))))&gt;=801,(YEAR(F243)),(YEAR(F243)))),'Master Roster Data'!$M$1721:$N$1730,2,FALSE)))),"Player Appears to Be Too Old or Too Young",(VLOOKUP((IF((VALUE((TEXT(F243,"mmdd"))))&gt;=801,(YEAR(F243)),(YEAR(F243)))),'Master Roster Data'!$M$1721:$N$1730,2,FALSE))))))</f>
        <v/>
      </c>
      <c r="J243" s="13"/>
    </row>
    <row r="244" spans="2:10" ht="15" x14ac:dyDescent="0.2">
      <c r="B244" s="23"/>
      <c r="C244" s="24"/>
      <c r="D244" s="23"/>
      <c r="E244" s="24"/>
      <c r="F244" s="22"/>
      <c r="G244" s="26" t="str">
        <f t="shared" si="3"/>
        <v/>
      </c>
      <c r="H244" s="25" t="str">
        <f>(IF((COUNTBLANK(E244))=1,"",(IF((ISERROR((VLOOKUP((IF((VALUE((TEXT(F244,"mmdd"))))&gt;=801,(YEAR(F244)),(YEAR(F244)))),'Master Roster Data'!$M$1721:$N$1730,2,FALSE)))),"Player Appears to Be Too Old or Too Young",(VLOOKUP((IF((VALUE((TEXT(F244,"mmdd"))))&gt;=801,(YEAR(F244)),(YEAR(F244)))),'Master Roster Data'!$M$1721:$N$1730,2,FALSE))))))</f>
        <v/>
      </c>
      <c r="J244" s="13"/>
    </row>
    <row r="245" spans="2:10" ht="15" x14ac:dyDescent="0.2">
      <c r="B245" s="23"/>
      <c r="C245" s="24"/>
      <c r="D245" s="23"/>
      <c r="E245" s="24"/>
      <c r="F245" s="22"/>
      <c r="G245" s="26" t="str">
        <f t="shared" si="3"/>
        <v/>
      </c>
      <c r="H245" s="25" t="str">
        <f>(IF((COUNTBLANK(E245))=1,"",(IF((ISERROR((VLOOKUP((IF((VALUE((TEXT(F245,"mmdd"))))&gt;=801,(YEAR(F245)),(YEAR(F245)))),'Master Roster Data'!$M$1721:$N$1730,2,FALSE)))),"Player Appears to Be Too Old or Too Young",(VLOOKUP((IF((VALUE((TEXT(F245,"mmdd"))))&gt;=801,(YEAR(F245)),(YEAR(F245)))),'Master Roster Data'!$M$1721:$N$1730,2,FALSE))))))</f>
        <v/>
      </c>
      <c r="J245" s="13"/>
    </row>
    <row r="246" spans="2:10" ht="15" x14ac:dyDescent="0.2">
      <c r="B246" s="23"/>
      <c r="C246" s="24"/>
      <c r="D246" s="23"/>
      <c r="E246" s="24"/>
      <c r="F246" s="22"/>
      <c r="G246" s="26" t="str">
        <f t="shared" si="3"/>
        <v/>
      </c>
      <c r="H246" s="25" t="str">
        <f>(IF((COUNTBLANK(E246))=1,"",(IF((ISERROR((VLOOKUP((IF((VALUE((TEXT(F246,"mmdd"))))&gt;=801,(YEAR(F246)),(YEAR(F246)))),'Master Roster Data'!$M$1721:$N$1730,2,FALSE)))),"Player Appears to Be Too Old or Too Young",(VLOOKUP((IF((VALUE((TEXT(F246,"mmdd"))))&gt;=801,(YEAR(F246)),(YEAR(F246)))),'Master Roster Data'!$M$1721:$N$1730,2,FALSE))))))</f>
        <v/>
      </c>
      <c r="J246" s="13"/>
    </row>
    <row r="247" spans="2:10" ht="15" x14ac:dyDescent="0.2">
      <c r="B247" s="23"/>
      <c r="C247" s="24"/>
      <c r="D247" s="23"/>
      <c r="E247" s="24"/>
      <c r="F247" s="22"/>
      <c r="G247" s="26" t="str">
        <f t="shared" si="3"/>
        <v/>
      </c>
      <c r="H247" s="25" t="str">
        <f>(IF((COUNTBLANK(E247))=1,"",(IF((ISERROR((VLOOKUP((IF((VALUE((TEXT(F247,"mmdd"))))&gt;=801,(YEAR(F247)),(YEAR(F247)))),'Master Roster Data'!$M$1721:$N$1730,2,FALSE)))),"Player Appears to Be Too Old or Too Young",(VLOOKUP((IF((VALUE((TEXT(F247,"mmdd"))))&gt;=801,(YEAR(F247)),(YEAR(F247)))),'Master Roster Data'!$M$1721:$N$1730,2,FALSE))))))</f>
        <v/>
      </c>
      <c r="J247" s="13"/>
    </row>
    <row r="248" spans="2:10" ht="15" x14ac:dyDescent="0.2">
      <c r="B248" s="23"/>
      <c r="C248" s="24"/>
      <c r="D248" s="23"/>
      <c r="E248" s="24"/>
      <c r="F248" s="22"/>
      <c r="G248" s="26" t="str">
        <f t="shared" si="3"/>
        <v/>
      </c>
      <c r="H248" s="25" t="str">
        <f>(IF((COUNTBLANK(E248))=1,"",(IF((ISERROR((VLOOKUP((IF((VALUE((TEXT(F248,"mmdd"))))&gt;=801,(YEAR(F248)),(YEAR(F248)))),'Master Roster Data'!$M$1721:$N$1730,2,FALSE)))),"Player Appears to Be Too Old or Too Young",(VLOOKUP((IF((VALUE((TEXT(F248,"mmdd"))))&gt;=801,(YEAR(F248)),(YEAR(F248)))),'Master Roster Data'!$M$1721:$N$1730,2,FALSE))))))</f>
        <v/>
      </c>
      <c r="J248" s="13"/>
    </row>
    <row r="249" spans="2:10" ht="15" x14ac:dyDescent="0.2">
      <c r="B249" s="23"/>
      <c r="C249" s="24"/>
      <c r="D249" s="23"/>
      <c r="E249" s="24"/>
      <c r="F249" s="22"/>
      <c r="G249" s="26" t="str">
        <f t="shared" si="3"/>
        <v/>
      </c>
      <c r="H249" s="25" t="str">
        <f>(IF((COUNTBLANK(E249))=1,"",(IF((ISERROR((VLOOKUP((IF((VALUE((TEXT(F249,"mmdd"))))&gt;=801,(YEAR(F249)),(YEAR(F249)))),'Master Roster Data'!$M$1721:$N$1730,2,FALSE)))),"Player Appears to Be Too Old or Too Young",(VLOOKUP((IF((VALUE((TEXT(F249,"mmdd"))))&gt;=801,(YEAR(F249)),(YEAR(F249)))),'Master Roster Data'!$M$1721:$N$1730,2,FALSE))))))</f>
        <v/>
      </c>
      <c r="J249" s="13"/>
    </row>
    <row r="250" spans="2:10" ht="15" x14ac:dyDescent="0.2">
      <c r="B250" s="23"/>
      <c r="C250" s="24"/>
      <c r="D250" s="23"/>
      <c r="E250" s="24"/>
      <c r="F250" s="22"/>
      <c r="G250" s="26" t="str">
        <f t="shared" si="3"/>
        <v/>
      </c>
      <c r="H250" s="25" t="str">
        <f>(IF((COUNTBLANK(E250))=1,"",(IF((ISERROR((VLOOKUP((IF((VALUE((TEXT(F250,"mmdd"))))&gt;=801,(YEAR(F250)),(YEAR(F250)))),'Master Roster Data'!$M$1721:$N$1730,2,FALSE)))),"Player Appears to Be Too Old or Too Young",(VLOOKUP((IF((VALUE((TEXT(F250,"mmdd"))))&gt;=801,(YEAR(F250)),(YEAR(F250)))),'Master Roster Data'!$M$1721:$N$1730,2,FALSE))))))</f>
        <v/>
      </c>
      <c r="J250" s="13"/>
    </row>
    <row r="251" spans="2:10" ht="15" x14ac:dyDescent="0.2">
      <c r="B251" s="23"/>
      <c r="C251" s="24"/>
      <c r="D251" s="23"/>
      <c r="E251" s="24"/>
      <c r="F251" s="22"/>
      <c r="G251" s="26" t="str">
        <f t="shared" si="3"/>
        <v/>
      </c>
      <c r="H251" s="25" t="str">
        <f>(IF((COUNTBLANK(E251))=1,"",(IF((ISERROR((VLOOKUP((IF((VALUE((TEXT(F251,"mmdd"))))&gt;=801,(YEAR(F251)),(YEAR(F251)))),'Master Roster Data'!$M$1721:$N$1730,2,FALSE)))),"Player Appears to Be Too Old or Too Young",(VLOOKUP((IF((VALUE((TEXT(F251,"mmdd"))))&gt;=801,(YEAR(F251)),(YEAR(F251)))),'Master Roster Data'!$M$1721:$N$1730,2,FALSE))))))</f>
        <v/>
      </c>
      <c r="J251" s="13"/>
    </row>
    <row r="252" spans="2:10" ht="15" x14ac:dyDescent="0.2">
      <c r="B252" s="23"/>
      <c r="C252" s="24"/>
      <c r="D252" s="23"/>
      <c r="E252" s="24"/>
      <c r="F252" s="22"/>
      <c r="G252" s="26" t="str">
        <f t="shared" si="3"/>
        <v/>
      </c>
      <c r="H252" s="25" t="str">
        <f>(IF((COUNTBLANK(E252))=1,"",(IF((ISERROR((VLOOKUP((IF((VALUE((TEXT(F252,"mmdd"))))&gt;=801,(YEAR(F252)),(YEAR(F252)))),'Master Roster Data'!$M$1721:$N$1730,2,FALSE)))),"Player Appears to Be Too Old or Too Young",(VLOOKUP((IF((VALUE((TEXT(F252,"mmdd"))))&gt;=801,(YEAR(F252)),(YEAR(F252)))),'Master Roster Data'!$M$1721:$N$1730,2,FALSE))))))</f>
        <v/>
      </c>
      <c r="J252" s="13"/>
    </row>
    <row r="253" spans="2:10" ht="15" x14ac:dyDescent="0.2">
      <c r="B253" s="23"/>
      <c r="C253" s="24"/>
      <c r="D253" s="23"/>
      <c r="E253" s="24"/>
      <c r="F253" s="22"/>
      <c r="G253" s="26" t="str">
        <f t="shared" si="3"/>
        <v/>
      </c>
      <c r="H253" s="25" t="str">
        <f>(IF((COUNTBLANK(E253))=1,"",(IF((ISERROR((VLOOKUP((IF((VALUE((TEXT(F253,"mmdd"))))&gt;=801,(YEAR(F253)),(YEAR(F253)))),'Master Roster Data'!$M$1721:$N$1730,2,FALSE)))),"Player Appears to Be Too Old or Too Young",(VLOOKUP((IF((VALUE((TEXT(F253,"mmdd"))))&gt;=801,(YEAR(F253)),(YEAR(F253)))),'Master Roster Data'!$M$1721:$N$1730,2,FALSE))))))</f>
        <v/>
      </c>
      <c r="J253" s="13"/>
    </row>
    <row r="254" spans="2:10" ht="15" x14ac:dyDescent="0.2">
      <c r="B254" s="23"/>
      <c r="C254" s="24"/>
      <c r="D254" s="23"/>
      <c r="E254" s="24"/>
      <c r="F254" s="22"/>
      <c r="G254" s="26" t="str">
        <f t="shared" si="3"/>
        <v/>
      </c>
      <c r="H254" s="25" t="str">
        <f>(IF((COUNTBLANK(E254))=1,"",(IF((ISERROR((VLOOKUP((IF((VALUE((TEXT(F254,"mmdd"))))&gt;=801,(YEAR(F254)),(YEAR(F254)))),'Master Roster Data'!$M$1721:$N$1730,2,FALSE)))),"Player Appears to Be Too Old or Too Young",(VLOOKUP((IF((VALUE((TEXT(F254,"mmdd"))))&gt;=801,(YEAR(F254)),(YEAR(F254)))),'Master Roster Data'!$M$1721:$N$1730,2,FALSE))))))</f>
        <v/>
      </c>
      <c r="J254" s="13"/>
    </row>
    <row r="255" spans="2:10" ht="15" x14ac:dyDescent="0.2">
      <c r="B255" s="23"/>
      <c r="C255" s="24"/>
      <c r="D255" s="23"/>
      <c r="E255" s="24"/>
      <c r="F255" s="22"/>
      <c r="G255" s="26" t="str">
        <f t="shared" si="3"/>
        <v/>
      </c>
      <c r="H255" s="25" t="str">
        <f>(IF((COUNTBLANK(E255))=1,"",(IF((ISERROR((VLOOKUP((IF((VALUE((TEXT(F255,"mmdd"))))&gt;=801,(YEAR(F255)),(YEAR(F255)))),'Master Roster Data'!$M$1721:$N$1730,2,FALSE)))),"Player Appears to Be Too Old or Too Young",(VLOOKUP((IF((VALUE((TEXT(F255,"mmdd"))))&gt;=801,(YEAR(F255)),(YEAR(F255)))),'Master Roster Data'!$M$1721:$N$1730,2,FALSE))))))</f>
        <v/>
      </c>
      <c r="J255" s="13"/>
    </row>
    <row r="256" spans="2:10" ht="15" x14ac:dyDescent="0.2">
      <c r="B256" s="23"/>
      <c r="C256" s="24"/>
      <c r="D256" s="23"/>
      <c r="E256" s="24"/>
      <c r="F256" s="22"/>
      <c r="G256" s="26" t="str">
        <f t="shared" si="3"/>
        <v/>
      </c>
      <c r="H256" s="25" t="str">
        <f>(IF((COUNTBLANK(E256))=1,"",(IF((ISERROR((VLOOKUP((IF((VALUE((TEXT(F256,"mmdd"))))&gt;=801,(YEAR(F256)),(YEAR(F256)))),'Master Roster Data'!$M$1721:$N$1730,2,FALSE)))),"Player Appears to Be Too Old or Too Young",(VLOOKUP((IF((VALUE((TEXT(F256,"mmdd"))))&gt;=801,(YEAR(F256)),(YEAR(F256)))),'Master Roster Data'!$M$1721:$N$1730,2,FALSE))))))</f>
        <v/>
      </c>
      <c r="J256" s="13"/>
    </row>
    <row r="257" spans="2:10" ht="15" x14ac:dyDescent="0.2">
      <c r="B257" s="23"/>
      <c r="C257" s="24"/>
      <c r="D257" s="23"/>
      <c r="E257" s="24"/>
      <c r="F257" s="22"/>
      <c r="G257" s="26" t="str">
        <f t="shared" si="3"/>
        <v/>
      </c>
      <c r="H257" s="25" t="str">
        <f>(IF((COUNTBLANK(E257))=1,"",(IF((ISERROR((VLOOKUP((IF((VALUE((TEXT(F257,"mmdd"))))&gt;=801,(YEAR(F257)),(YEAR(F257)))),'Master Roster Data'!$M$1721:$N$1730,2,FALSE)))),"Player Appears to Be Too Old or Too Young",(VLOOKUP((IF((VALUE((TEXT(F257,"mmdd"))))&gt;=801,(YEAR(F257)),(YEAR(F257)))),'Master Roster Data'!$M$1721:$N$1730,2,FALSE))))))</f>
        <v/>
      </c>
      <c r="J257" s="13"/>
    </row>
    <row r="258" spans="2:10" ht="15" x14ac:dyDescent="0.2">
      <c r="B258" s="23"/>
      <c r="C258" s="24"/>
      <c r="D258" s="23"/>
      <c r="E258" s="24"/>
      <c r="F258" s="22"/>
      <c r="G258" s="26" t="str">
        <f t="shared" si="3"/>
        <v/>
      </c>
      <c r="H258" s="25" t="str">
        <f>(IF((COUNTBLANK(E258))=1,"",(IF((ISERROR((VLOOKUP((IF((VALUE((TEXT(F258,"mmdd"))))&gt;=801,(YEAR(F258)),(YEAR(F258)))),'Master Roster Data'!$M$1721:$N$1730,2,FALSE)))),"Player Appears to Be Too Old or Too Young",(VLOOKUP((IF((VALUE((TEXT(F258,"mmdd"))))&gt;=801,(YEAR(F258)),(YEAR(F258)))),'Master Roster Data'!$M$1721:$N$1730,2,FALSE))))))</f>
        <v/>
      </c>
      <c r="J258" s="13"/>
    </row>
    <row r="259" spans="2:10" ht="15" x14ac:dyDescent="0.2">
      <c r="B259" s="23"/>
      <c r="C259" s="24"/>
      <c r="D259" s="23"/>
      <c r="E259" s="24"/>
      <c r="F259" s="22"/>
      <c r="G259" s="26" t="str">
        <f t="shared" si="3"/>
        <v/>
      </c>
      <c r="H259" s="25" t="str">
        <f>(IF((COUNTBLANK(E259))=1,"",(IF((ISERROR((VLOOKUP((IF((VALUE((TEXT(F259,"mmdd"))))&gt;=801,(YEAR(F259)),(YEAR(F259)))),'Master Roster Data'!$M$1721:$N$1730,2,FALSE)))),"Player Appears to Be Too Old or Too Young",(VLOOKUP((IF((VALUE((TEXT(F259,"mmdd"))))&gt;=801,(YEAR(F259)),(YEAR(F259)))),'Master Roster Data'!$M$1721:$N$1730,2,FALSE))))))</f>
        <v/>
      </c>
      <c r="J259" s="13"/>
    </row>
    <row r="260" spans="2:10" ht="15" x14ac:dyDescent="0.2">
      <c r="B260" s="23"/>
      <c r="C260" s="24"/>
      <c r="D260" s="23"/>
      <c r="E260" s="24"/>
      <c r="F260" s="22"/>
      <c r="G260" s="26" t="str">
        <f t="shared" si="3"/>
        <v/>
      </c>
      <c r="H260" s="25" t="str">
        <f>(IF((COUNTBLANK(E260))=1,"",(IF((ISERROR((VLOOKUP((IF((VALUE((TEXT(F260,"mmdd"))))&gt;=801,(YEAR(F260)),(YEAR(F260)))),'Master Roster Data'!$M$1721:$N$1730,2,FALSE)))),"Player Appears to Be Too Old or Too Young",(VLOOKUP((IF((VALUE((TEXT(F260,"mmdd"))))&gt;=801,(YEAR(F260)),(YEAR(F260)))),'Master Roster Data'!$M$1721:$N$1730,2,FALSE))))))</f>
        <v/>
      </c>
      <c r="J260" s="13"/>
    </row>
    <row r="261" spans="2:10" ht="15" x14ac:dyDescent="0.2">
      <c r="B261" s="23"/>
      <c r="C261" s="24"/>
      <c r="D261" s="23"/>
      <c r="E261" s="24"/>
      <c r="F261" s="22"/>
      <c r="G261" s="26" t="str">
        <f t="shared" si="3"/>
        <v/>
      </c>
      <c r="H261" s="25" t="str">
        <f>(IF((COUNTBLANK(E261))=1,"",(IF((ISERROR((VLOOKUP((IF((VALUE((TEXT(F261,"mmdd"))))&gt;=801,(YEAR(F261)),(YEAR(F261)))),'Master Roster Data'!$M$1721:$N$1730,2,FALSE)))),"Player Appears to Be Too Old or Too Young",(VLOOKUP((IF((VALUE((TEXT(F261,"mmdd"))))&gt;=801,(YEAR(F261)),(YEAR(F261)))),'Master Roster Data'!$M$1721:$N$1730,2,FALSE))))))</f>
        <v/>
      </c>
      <c r="J261" s="13"/>
    </row>
    <row r="262" spans="2:10" ht="15" x14ac:dyDescent="0.2">
      <c r="B262" s="23"/>
      <c r="C262" s="24"/>
      <c r="D262" s="23"/>
      <c r="E262" s="24"/>
      <c r="F262" s="22"/>
      <c r="G262" s="26" t="str">
        <f t="shared" ref="G262:G325" si="4">(IF(H262&gt;(MID(B262,1,3)),"Waiver Required",""))</f>
        <v/>
      </c>
      <c r="H262" s="25" t="str">
        <f>(IF((COUNTBLANK(E262))=1,"",(IF((ISERROR((VLOOKUP((IF((VALUE((TEXT(F262,"mmdd"))))&gt;=801,(YEAR(F262)),(YEAR(F262)))),'Master Roster Data'!$M$1721:$N$1730,2,FALSE)))),"Player Appears to Be Too Old or Too Young",(VLOOKUP((IF((VALUE((TEXT(F262,"mmdd"))))&gt;=801,(YEAR(F262)),(YEAR(F262)))),'Master Roster Data'!$M$1721:$N$1730,2,FALSE))))))</f>
        <v/>
      </c>
      <c r="J262" s="13"/>
    </row>
    <row r="263" spans="2:10" ht="15" x14ac:dyDescent="0.2">
      <c r="B263" s="23"/>
      <c r="C263" s="24"/>
      <c r="D263" s="23"/>
      <c r="E263" s="24"/>
      <c r="F263" s="22"/>
      <c r="G263" s="26" t="str">
        <f t="shared" si="4"/>
        <v/>
      </c>
      <c r="H263" s="25" t="str">
        <f>(IF((COUNTBLANK(E263))=1,"",(IF((ISERROR((VLOOKUP((IF((VALUE((TEXT(F263,"mmdd"))))&gt;=801,(YEAR(F263)),(YEAR(F263)))),'Master Roster Data'!$M$1721:$N$1730,2,FALSE)))),"Player Appears to Be Too Old or Too Young",(VLOOKUP((IF((VALUE((TEXT(F263,"mmdd"))))&gt;=801,(YEAR(F263)),(YEAR(F263)))),'Master Roster Data'!$M$1721:$N$1730,2,FALSE))))))</f>
        <v/>
      </c>
      <c r="J263" s="13"/>
    </row>
    <row r="264" spans="2:10" ht="15" x14ac:dyDescent="0.2">
      <c r="B264" s="23"/>
      <c r="C264" s="24"/>
      <c r="D264" s="23"/>
      <c r="E264" s="24"/>
      <c r="F264" s="22"/>
      <c r="G264" s="26" t="str">
        <f t="shared" si="4"/>
        <v/>
      </c>
      <c r="H264" s="25" t="str">
        <f>(IF((COUNTBLANK(E264))=1,"",(IF((ISERROR((VLOOKUP((IF((VALUE((TEXT(F264,"mmdd"))))&gt;=801,(YEAR(F264)),(YEAR(F264)))),'Master Roster Data'!$M$1721:$N$1730,2,FALSE)))),"Player Appears to Be Too Old or Too Young",(VLOOKUP((IF((VALUE((TEXT(F264,"mmdd"))))&gt;=801,(YEAR(F264)),(YEAR(F264)))),'Master Roster Data'!$M$1721:$N$1730,2,FALSE))))))</f>
        <v/>
      </c>
      <c r="J264" s="13"/>
    </row>
    <row r="265" spans="2:10" ht="15" x14ac:dyDescent="0.2">
      <c r="B265" s="23"/>
      <c r="C265" s="24"/>
      <c r="D265" s="23"/>
      <c r="E265" s="24"/>
      <c r="F265" s="22"/>
      <c r="G265" s="26" t="str">
        <f t="shared" si="4"/>
        <v/>
      </c>
      <c r="H265" s="25" t="str">
        <f>(IF((COUNTBLANK(E265))=1,"",(IF((ISERROR((VLOOKUP((IF((VALUE((TEXT(F265,"mmdd"))))&gt;=801,(YEAR(F265)),(YEAR(F265)))),'Master Roster Data'!$M$1721:$N$1730,2,FALSE)))),"Player Appears to Be Too Old or Too Young",(VLOOKUP((IF((VALUE((TEXT(F265,"mmdd"))))&gt;=801,(YEAR(F265)),(YEAR(F265)))),'Master Roster Data'!$M$1721:$N$1730,2,FALSE))))))</f>
        <v/>
      </c>
      <c r="J265" s="13"/>
    </row>
    <row r="266" spans="2:10" ht="15" x14ac:dyDescent="0.2">
      <c r="B266" s="23"/>
      <c r="C266" s="24"/>
      <c r="D266" s="23"/>
      <c r="E266" s="24"/>
      <c r="F266" s="22"/>
      <c r="G266" s="26" t="str">
        <f t="shared" si="4"/>
        <v/>
      </c>
      <c r="H266" s="25" t="str">
        <f>(IF((COUNTBLANK(E266))=1,"",(IF((ISERROR((VLOOKUP((IF((VALUE((TEXT(F266,"mmdd"))))&gt;=801,(YEAR(F266)),(YEAR(F266)))),'Master Roster Data'!$M$1721:$N$1730,2,FALSE)))),"Player Appears to Be Too Old or Too Young",(VLOOKUP((IF((VALUE((TEXT(F266,"mmdd"))))&gt;=801,(YEAR(F266)),(YEAR(F266)))),'Master Roster Data'!$M$1721:$N$1730,2,FALSE))))))</f>
        <v/>
      </c>
      <c r="J266" s="13"/>
    </row>
    <row r="267" spans="2:10" ht="15" x14ac:dyDescent="0.2">
      <c r="B267" s="23"/>
      <c r="C267" s="24"/>
      <c r="D267" s="23"/>
      <c r="E267" s="24"/>
      <c r="F267" s="22"/>
      <c r="G267" s="26" t="str">
        <f t="shared" si="4"/>
        <v/>
      </c>
      <c r="H267" s="25" t="str">
        <f>(IF((COUNTBLANK(E267))=1,"",(IF((ISERROR((VLOOKUP((IF((VALUE((TEXT(F267,"mmdd"))))&gt;=801,(YEAR(F267)),(YEAR(F267)))),'Master Roster Data'!$M$1721:$N$1730,2,FALSE)))),"Player Appears to Be Too Old or Too Young",(VLOOKUP((IF((VALUE((TEXT(F267,"mmdd"))))&gt;=801,(YEAR(F267)),(YEAR(F267)))),'Master Roster Data'!$M$1721:$N$1730,2,FALSE))))))</f>
        <v/>
      </c>
      <c r="J267" s="13"/>
    </row>
    <row r="268" spans="2:10" ht="15" x14ac:dyDescent="0.2">
      <c r="B268" s="23"/>
      <c r="C268" s="24"/>
      <c r="D268" s="23"/>
      <c r="E268" s="24"/>
      <c r="F268" s="22"/>
      <c r="G268" s="26" t="str">
        <f t="shared" si="4"/>
        <v/>
      </c>
      <c r="H268" s="25" t="str">
        <f>(IF((COUNTBLANK(E268))=1,"",(IF((ISERROR((VLOOKUP((IF((VALUE((TEXT(F268,"mmdd"))))&gt;=801,(YEAR(F268)),(YEAR(F268)))),'Master Roster Data'!$M$1721:$N$1730,2,FALSE)))),"Player Appears to Be Too Old or Too Young",(VLOOKUP((IF((VALUE((TEXT(F268,"mmdd"))))&gt;=801,(YEAR(F268)),(YEAR(F268)))),'Master Roster Data'!$M$1721:$N$1730,2,FALSE))))))</f>
        <v/>
      </c>
      <c r="J268" s="13"/>
    </row>
    <row r="269" spans="2:10" ht="15" x14ac:dyDescent="0.2">
      <c r="B269" s="23"/>
      <c r="C269" s="24"/>
      <c r="D269" s="23"/>
      <c r="E269" s="24"/>
      <c r="F269" s="22"/>
      <c r="G269" s="26" t="str">
        <f t="shared" si="4"/>
        <v/>
      </c>
      <c r="H269" s="25" t="str">
        <f>(IF((COUNTBLANK(E269))=1,"",(IF((ISERROR((VLOOKUP((IF((VALUE((TEXT(F269,"mmdd"))))&gt;=801,(YEAR(F269)),(YEAR(F269)))),'Master Roster Data'!$M$1721:$N$1730,2,FALSE)))),"Player Appears to Be Too Old or Too Young",(VLOOKUP((IF((VALUE((TEXT(F269,"mmdd"))))&gt;=801,(YEAR(F269)),(YEAR(F269)))),'Master Roster Data'!$M$1721:$N$1730,2,FALSE))))))</f>
        <v/>
      </c>
      <c r="J269" s="13"/>
    </row>
    <row r="270" spans="2:10" ht="15" x14ac:dyDescent="0.2">
      <c r="B270" s="23"/>
      <c r="C270" s="24"/>
      <c r="D270" s="23"/>
      <c r="E270" s="24"/>
      <c r="F270" s="22"/>
      <c r="G270" s="26" t="str">
        <f t="shared" si="4"/>
        <v/>
      </c>
      <c r="H270" s="25" t="str">
        <f>(IF((COUNTBLANK(E270))=1,"",(IF((ISERROR((VLOOKUP((IF((VALUE((TEXT(F270,"mmdd"))))&gt;=801,(YEAR(F270)),(YEAR(F270)))),'Master Roster Data'!$M$1721:$N$1730,2,FALSE)))),"Player Appears to Be Too Old or Too Young",(VLOOKUP((IF((VALUE((TEXT(F270,"mmdd"))))&gt;=801,(YEAR(F270)),(YEAR(F270)))),'Master Roster Data'!$M$1721:$N$1730,2,FALSE))))))</f>
        <v/>
      </c>
      <c r="J270" s="13"/>
    </row>
    <row r="271" spans="2:10" ht="15" x14ac:dyDescent="0.2">
      <c r="B271" s="23"/>
      <c r="C271" s="24"/>
      <c r="D271" s="23"/>
      <c r="E271" s="24"/>
      <c r="F271" s="22"/>
      <c r="G271" s="26" t="str">
        <f t="shared" si="4"/>
        <v/>
      </c>
      <c r="H271" s="25" t="str">
        <f>(IF((COUNTBLANK(E271))=1,"",(IF((ISERROR((VLOOKUP((IF((VALUE((TEXT(F271,"mmdd"))))&gt;=801,(YEAR(F271)),(YEAR(F271)))),'Master Roster Data'!$M$1721:$N$1730,2,FALSE)))),"Player Appears to Be Too Old or Too Young",(VLOOKUP((IF((VALUE((TEXT(F271,"mmdd"))))&gt;=801,(YEAR(F271)),(YEAR(F271)))),'Master Roster Data'!$M$1721:$N$1730,2,FALSE))))))</f>
        <v/>
      </c>
      <c r="J271" s="13"/>
    </row>
    <row r="272" spans="2:10" ht="15" x14ac:dyDescent="0.2">
      <c r="B272" s="23"/>
      <c r="C272" s="24"/>
      <c r="D272" s="23"/>
      <c r="E272" s="24"/>
      <c r="F272" s="22"/>
      <c r="G272" s="26" t="str">
        <f t="shared" si="4"/>
        <v/>
      </c>
      <c r="H272" s="25" t="str">
        <f>(IF((COUNTBLANK(E272))=1,"",(IF((ISERROR((VLOOKUP((IF((VALUE((TEXT(F272,"mmdd"))))&gt;=801,(YEAR(F272)),(YEAR(F272)))),'Master Roster Data'!$M$1721:$N$1730,2,FALSE)))),"Player Appears to Be Too Old or Too Young",(VLOOKUP((IF((VALUE((TEXT(F272,"mmdd"))))&gt;=801,(YEAR(F272)),(YEAR(F272)))),'Master Roster Data'!$M$1721:$N$1730,2,FALSE))))))</f>
        <v/>
      </c>
      <c r="J272" s="13"/>
    </row>
    <row r="273" spans="2:10" ht="15" x14ac:dyDescent="0.2">
      <c r="B273" s="23"/>
      <c r="C273" s="24"/>
      <c r="D273" s="23"/>
      <c r="E273" s="24"/>
      <c r="F273" s="22"/>
      <c r="G273" s="26" t="str">
        <f t="shared" si="4"/>
        <v/>
      </c>
      <c r="H273" s="25" t="str">
        <f>(IF((COUNTBLANK(E273))=1,"",(IF((ISERROR((VLOOKUP((IF((VALUE((TEXT(F273,"mmdd"))))&gt;=801,(YEAR(F273)),(YEAR(F273)))),'Master Roster Data'!$M$1721:$N$1730,2,FALSE)))),"Player Appears to Be Too Old or Too Young",(VLOOKUP((IF((VALUE((TEXT(F273,"mmdd"))))&gt;=801,(YEAR(F273)),(YEAR(F273)))),'Master Roster Data'!$M$1721:$N$1730,2,FALSE))))))</f>
        <v/>
      </c>
      <c r="J273" s="13"/>
    </row>
    <row r="274" spans="2:10" ht="15" x14ac:dyDescent="0.2">
      <c r="B274" s="23"/>
      <c r="C274" s="24"/>
      <c r="D274" s="23"/>
      <c r="E274" s="24"/>
      <c r="F274" s="22"/>
      <c r="G274" s="26" t="str">
        <f t="shared" si="4"/>
        <v/>
      </c>
      <c r="H274" s="25" t="str">
        <f>(IF((COUNTBLANK(E274))=1,"",(IF((ISERROR((VLOOKUP((IF((VALUE((TEXT(F274,"mmdd"))))&gt;=801,(YEAR(F274)),(YEAR(F274)))),'Master Roster Data'!$M$1721:$N$1730,2,FALSE)))),"Player Appears to Be Too Old or Too Young",(VLOOKUP((IF((VALUE((TEXT(F274,"mmdd"))))&gt;=801,(YEAR(F274)),(YEAR(F274)))),'Master Roster Data'!$M$1721:$N$1730,2,FALSE))))))</f>
        <v/>
      </c>
      <c r="J274" s="13"/>
    </row>
    <row r="275" spans="2:10" ht="15" x14ac:dyDescent="0.2">
      <c r="B275" s="23"/>
      <c r="C275" s="24"/>
      <c r="D275" s="23"/>
      <c r="E275" s="24"/>
      <c r="F275" s="22"/>
      <c r="G275" s="26" t="str">
        <f t="shared" si="4"/>
        <v/>
      </c>
      <c r="H275" s="25" t="str">
        <f>(IF((COUNTBLANK(E275))=1,"",(IF((ISERROR((VLOOKUP((IF((VALUE((TEXT(F275,"mmdd"))))&gt;=801,(YEAR(F275)),(YEAR(F275)))),'Master Roster Data'!$M$1721:$N$1730,2,FALSE)))),"Player Appears to Be Too Old or Too Young",(VLOOKUP((IF((VALUE((TEXT(F275,"mmdd"))))&gt;=801,(YEAR(F275)),(YEAR(F275)))),'Master Roster Data'!$M$1721:$N$1730,2,FALSE))))))</f>
        <v/>
      </c>
      <c r="J275" s="13"/>
    </row>
    <row r="276" spans="2:10" ht="15" x14ac:dyDescent="0.2">
      <c r="B276" s="23"/>
      <c r="C276" s="24"/>
      <c r="D276" s="23"/>
      <c r="E276" s="24"/>
      <c r="F276" s="22"/>
      <c r="G276" s="26" t="str">
        <f t="shared" si="4"/>
        <v/>
      </c>
      <c r="H276" s="25" t="str">
        <f>(IF((COUNTBLANK(E276))=1,"",(IF((ISERROR((VLOOKUP((IF((VALUE((TEXT(F276,"mmdd"))))&gt;=801,(YEAR(F276)),(YEAR(F276)))),'Master Roster Data'!$M$1721:$N$1730,2,FALSE)))),"Player Appears to Be Too Old or Too Young",(VLOOKUP((IF((VALUE((TEXT(F276,"mmdd"))))&gt;=801,(YEAR(F276)),(YEAR(F276)))),'Master Roster Data'!$M$1721:$N$1730,2,FALSE))))))</f>
        <v/>
      </c>
      <c r="J276" s="13"/>
    </row>
    <row r="277" spans="2:10" ht="15" x14ac:dyDescent="0.2">
      <c r="B277" s="23"/>
      <c r="C277" s="24"/>
      <c r="D277" s="23"/>
      <c r="E277" s="24"/>
      <c r="F277" s="22"/>
      <c r="G277" s="26" t="str">
        <f t="shared" si="4"/>
        <v/>
      </c>
      <c r="H277" s="25" t="str">
        <f>(IF((COUNTBLANK(E277))=1,"",(IF((ISERROR((VLOOKUP((IF((VALUE((TEXT(F277,"mmdd"))))&gt;=801,(YEAR(F277)),(YEAR(F277)))),'Master Roster Data'!$M$1721:$N$1730,2,FALSE)))),"Player Appears to Be Too Old or Too Young",(VLOOKUP((IF((VALUE((TEXT(F277,"mmdd"))))&gt;=801,(YEAR(F277)),(YEAR(F277)))),'Master Roster Data'!$M$1721:$N$1730,2,FALSE))))))</f>
        <v/>
      </c>
      <c r="J277" s="13"/>
    </row>
    <row r="278" spans="2:10" ht="15" x14ac:dyDescent="0.2">
      <c r="B278" s="23"/>
      <c r="C278" s="24"/>
      <c r="D278" s="23"/>
      <c r="E278" s="24"/>
      <c r="F278" s="22"/>
      <c r="G278" s="26" t="str">
        <f t="shared" si="4"/>
        <v/>
      </c>
      <c r="H278" s="25" t="str">
        <f>(IF((COUNTBLANK(E278))=1,"",(IF((ISERROR((VLOOKUP((IF((VALUE((TEXT(F278,"mmdd"))))&gt;=801,(YEAR(F278)),(YEAR(F278)))),'Master Roster Data'!$M$1721:$N$1730,2,FALSE)))),"Player Appears to Be Too Old or Too Young",(VLOOKUP((IF((VALUE((TEXT(F278,"mmdd"))))&gt;=801,(YEAR(F278)),(YEAR(F278)))),'Master Roster Data'!$M$1721:$N$1730,2,FALSE))))))</f>
        <v/>
      </c>
      <c r="J278" s="13"/>
    </row>
    <row r="279" spans="2:10" ht="15" x14ac:dyDescent="0.2">
      <c r="B279" s="23"/>
      <c r="C279" s="24"/>
      <c r="D279" s="23"/>
      <c r="E279" s="24"/>
      <c r="F279" s="22"/>
      <c r="G279" s="26" t="str">
        <f t="shared" si="4"/>
        <v/>
      </c>
      <c r="H279" s="25" t="str">
        <f>(IF((COUNTBLANK(E279))=1,"",(IF((ISERROR((VLOOKUP((IF((VALUE((TEXT(F279,"mmdd"))))&gt;=801,(YEAR(F279)),(YEAR(F279)))),'Master Roster Data'!$M$1721:$N$1730,2,FALSE)))),"Player Appears to Be Too Old or Too Young",(VLOOKUP((IF((VALUE((TEXT(F279,"mmdd"))))&gt;=801,(YEAR(F279)),(YEAR(F279)))),'Master Roster Data'!$M$1721:$N$1730,2,FALSE))))))</f>
        <v/>
      </c>
      <c r="J279" s="13"/>
    </row>
    <row r="280" spans="2:10" ht="15" x14ac:dyDescent="0.2">
      <c r="B280" s="23"/>
      <c r="C280" s="24"/>
      <c r="D280" s="23"/>
      <c r="E280" s="24"/>
      <c r="F280" s="22"/>
      <c r="G280" s="26" t="str">
        <f t="shared" si="4"/>
        <v/>
      </c>
      <c r="H280" s="25" t="str">
        <f>(IF((COUNTBLANK(E280))=1,"",(IF((ISERROR((VLOOKUP((IF((VALUE((TEXT(F280,"mmdd"))))&gt;=801,(YEAR(F280)),(YEAR(F280)))),'Master Roster Data'!$M$1721:$N$1730,2,FALSE)))),"Player Appears to Be Too Old or Too Young",(VLOOKUP((IF((VALUE((TEXT(F280,"mmdd"))))&gt;=801,(YEAR(F280)),(YEAR(F280)))),'Master Roster Data'!$M$1721:$N$1730,2,FALSE))))))</f>
        <v/>
      </c>
      <c r="J280" s="13"/>
    </row>
    <row r="281" spans="2:10" ht="15" x14ac:dyDescent="0.2">
      <c r="B281" s="23"/>
      <c r="C281" s="24"/>
      <c r="D281" s="23"/>
      <c r="E281" s="24"/>
      <c r="F281" s="22"/>
      <c r="G281" s="26" t="str">
        <f t="shared" si="4"/>
        <v/>
      </c>
      <c r="H281" s="25" t="str">
        <f>(IF((COUNTBLANK(E281))=1,"",(IF((ISERROR((VLOOKUP((IF((VALUE((TEXT(F281,"mmdd"))))&gt;=801,(YEAR(F281)),(YEAR(F281)))),'Master Roster Data'!$M$1721:$N$1730,2,FALSE)))),"Player Appears to Be Too Old or Too Young",(VLOOKUP((IF((VALUE((TEXT(F281,"mmdd"))))&gt;=801,(YEAR(F281)),(YEAR(F281)))),'Master Roster Data'!$M$1721:$N$1730,2,FALSE))))))</f>
        <v/>
      </c>
      <c r="J281" s="13"/>
    </row>
    <row r="282" spans="2:10" ht="15" x14ac:dyDescent="0.2">
      <c r="B282" s="23"/>
      <c r="C282" s="24"/>
      <c r="D282" s="23"/>
      <c r="E282" s="24"/>
      <c r="F282" s="22"/>
      <c r="G282" s="26" t="str">
        <f t="shared" si="4"/>
        <v/>
      </c>
      <c r="H282" s="25" t="str">
        <f>(IF((COUNTBLANK(E282))=1,"",(IF((ISERROR((VLOOKUP((IF((VALUE((TEXT(F282,"mmdd"))))&gt;=801,(YEAR(F282)),(YEAR(F282)))),'Master Roster Data'!$M$1721:$N$1730,2,FALSE)))),"Player Appears to Be Too Old or Too Young",(VLOOKUP((IF((VALUE((TEXT(F282,"mmdd"))))&gt;=801,(YEAR(F282)),(YEAR(F282)))),'Master Roster Data'!$M$1721:$N$1730,2,FALSE))))))</f>
        <v/>
      </c>
      <c r="J282" s="13"/>
    </row>
    <row r="283" spans="2:10" ht="15" x14ac:dyDescent="0.2">
      <c r="B283" s="23"/>
      <c r="C283" s="24"/>
      <c r="D283" s="23"/>
      <c r="E283" s="24"/>
      <c r="F283" s="22"/>
      <c r="G283" s="26" t="str">
        <f t="shared" si="4"/>
        <v/>
      </c>
      <c r="H283" s="25" t="str">
        <f>(IF((COUNTBLANK(E283))=1,"",(IF((ISERROR((VLOOKUP((IF((VALUE((TEXT(F283,"mmdd"))))&gt;=801,(YEAR(F283)),(YEAR(F283)))),'Master Roster Data'!$M$1721:$N$1730,2,FALSE)))),"Player Appears to Be Too Old or Too Young",(VLOOKUP((IF((VALUE((TEXT(F283,"mmdd"))))&gt;=801,(YEAR(F283)),(YEAR(F283)))),'Master Roster Data'!$M$1721:$N$1730,2,FALSE))))))</f>
        <v/>
      </c>
      <c r="J283" s="13"/>
    </row>
    <row r="284" spans="2:10" ht="15" x14ac:dyDescent="0.2">
      <c r="B284" s="23"/>
      <c r="C284" s="24"/>
      <c r="D284" s="23"/>
      <c r="E284" s="24"/>
      <c r="F284" s="22"/>
      <c r="G284" s="26" t="str">
        <f t="shared" si="4"/>
        <v/>
      </c>
      <c r="H284" s="25" t="str">
        <f>(IF((COUNTBLANK(E284))=1,"",(IF((ISERROR((VLOOKUP((IF((VALUE((TEXT(F284,"mmdd"))))&gt;=801,(YEAR(F284)),(YEAR(F284)))),'Master Roster Data'!$M$1721:$N$1730,2,FALSE)))),"Player Appears to Be Too Old or Too Young",(VLOOKUP((IF((VALUE((TEXT(F284,"mmdd"))))&gt;=801,(YEAR(F284)),(YEAR(F284)))),'Master Roster Data'!$M$1721:$N$1730,2,FALSE))))))</f>
        <v/>
      </c>
      <c r="J284" s="13"/>
    </row>
    <row r="285" spans="2:10" ht="15" x14ac:dyDescent="0.2">
      <c r="B285" s="23"/>
      <c r="C285" s="24"/>
      <c r="D285" s="23"/>
      <c r="E285" s="24"/>
      <c r="F285" s="22"/>
      <c r="G285" s="26" t="str">
        <f t="shared" si="4"/>
        <v/>
      </c>
      <c r="H285" s="25" t="str">
        <f>(IF((COUNTBLANK(E285))=1,"",(IF((ISERROR((VLOOKUP((IF((VALUE((TEXT(F285,"mmdd"))))&gt;=801,(YEAR(F285)),(YEAR(F285)))),'Master Roster Data'!$M$1721:$N$1730,2,FALSE)))),"Player Appears to Be Too Old or Too Young",(VLOOKUP((IF((VALUE((TEXT(F285,"mmdd"))))&gt;=801,(YEAR(F285)),(YEAR(F285)))),'Master Roster Data'!$M$1721:$N$1730,2,FALSE))))))</f>
        <v/>
      </c>
      <c r="J285" s="13"/>
    </row>
    <row r="286" spans="2:10" ht="15" x14ac:dyDescent="0.2">
      <c r="B286" s="23"/>
      <c r="C286" s="24"/>
      <c r="D286" s="23"/>
      <c r="E286" s="24"/>
      <c r="F286" s="22"/>
      <c r="G286" s="26" t="str">
        <f t="shared" si="4"/>
        <v/>
      </c>
      <c r="H286" s="25" t="str">
        <f>(IF((COUNTBLANK(E286))=1,"",(IF((ISERROR((VLOOKUP((IF((VALUE((TEXT(F286,"mmdd"))))&gt;=801,(YEAR(F286)),(YEAR(F286)))),'Master Roster Data'!$M$1721:$N$1730,2,FALSE)))),"Player Appears to Be Too Old or Too Young",(VLOOKUP((IF((VALUE((TEXT(F286,"mmdd"))))&gt;=801,(YEAR(F286)),(YEAR(F286)))),'Master Roster Data'!$M$1721:$N$1730,2,FALSE))))))</f>
        <v/>
      </c>
      <c r="J286" s="13"/>
    </row>
    <row r="287" spans="2:10" ht="15" x14ac:dyDescent="0.2">
      <c r="B287" s="23"/>
      <c r="C287" s="24"/>
      <c r="D287" s="23"/>
      <c r="E287" s="24"/>
      <c r="F287" s="22"/>
      <c r="G287" s="26" t="str">
        <f t="shared" si="4"/>
        <v/>
      </c>
      <c r="H287" s="25" t="str">
        <f>(IF((COUNTBLANK(E287))=1,"",(IF((ISERROR((VLOOKUP((IF((VALUE((TEXT(F287,"mmdd"))))&gt;=801,(YEAR(F287)),(YEAR(F287)))),'Master Roster Data'!$M$1721:$N$1730,2,FALSE)))),"Player Appears to Be Too Old or Too Young",(VLOOKUP((IF((VALUE((TEXT(F287,"mmdd"))))&gt;=801,(YEAR(F287)),(YEAR(F287)))),'Master Roster Data'!$M$1721:$N$1730,2,FALSE))))))</f>
        <v/>
      </c>
      <c r="J287" s="13"/>
    </row>
    <row r="288" spans="2:10" ht="15" x14ac:dyDescent="0.2">
      <c r="B288" s="23"/>
      <c r="C288" s="24"/>
      <c r="D288" s="23"/>
      <c r="E288" s="24"/>
      <c r="F288" s="22"/>
      <c r="G288" s="26" t="str">
        <f t="shared" si="4"/>
        <v/>
      </c>
      <c r="H288" s="25" t="str">
        <f>(IF((COUNTBLANK(E288))=1,"",(IF((ISERROR((VLOOKUP((IF((VALUE((TEXT(F288,"mmdd"))))&gt;=801,(YEAR(F288)),(YEAR(F288)))),'Master Roster Data'!$M$1721:$N$1730,2,FALSE)))),"Player Appears to Be Too Old or Too Young",(VLOOKUP((IF((VALUE((TEXT(F288,"mmdd"))))&gt;=801,(YEAR(F288)),(YEAR(F288)))),'Master Roster Data'!$M$1721:$N$1730,2,FALSE))))))</f>
        <v/>
      </c>
      <c r="J288" s="13"/>
    </row>
    <row r="289" spans="2:10" ht="15" x14ac:dyDescent="0.2">
      <c r="B289" s="23"/>
      <c r="C289" s="24"/>
      <c r="D289" s="23"/>
      <c r="E289" s="24"/>
      <c r="F289" s="22"/>
      <c r="G289" s="26" t="str">
        <f t="shared" si="4"/>
        <v/>
      </c>
      <c r="H289" s="25" t="str">
        <f>(IF((COUNTBLANK(E289))=1,"",(IF((ISERROR((VLOOKUP((IF((VALUE((TEXT(F289,"mmdd"))))&gt;=801,(YEAR(F289)),(YEAR(F289)))),'Master Roster Data'!$M$1721:$N$1730,2,FALSE)))),"Player Appears to Be Too Old or Too Young",(VLOOKUP((IF((VALUE((TEXT(F289,"mmdd"))))&gt;=801,(YEAR(F289)),(YEAR(F289)))),'Master Roster Data'!$M$1721:$N$1730,2,FALSE))))))</f>
        <v/>
      </c>
      <c r="J289" s="13"/>
    </row>
    <row r="290" spans="2:10" ht="15" x14ac:dyDescent="0.2">
      <c r="B290" s="23"/>
      <c r="C290" s="24"/>
      <c r="D290" s="23"/>
      <c r="E290" s="24"/>
      <c r="F290" s="22"/>
      <c r="G290" s="26" t="str">
        <f t="shared" si="4"/>
        <v/>
      </c>
      <c r="H290" s="25" t="str">
        <f>(IF((COUNTBLANK(E290))=1,"",(IF((ISERROR((VLOOKUP((IF((VALUE((TEXT(F290,"mmdd"))))&gt;=801,(YEAR(F290)),(YEAR(F290)))),'Master Roster Data'!$M$1721:$N$1730,2,FALSE)))),"Player Appears to Be Too Old or Too Young",(VLOOKUP((IF((VALUE((TEXT(F290,"mmdd"))))&gt;=801,(YEAR(F290)),(YEAR(F290)))),'Master Roster Data'!$M$1721:$N$1730,2,FALSE))))))</f>
        <v/>
      </c>
      <c r="J290" s="13"/>
    </row>
    <row r="291" spans="2:10" ht="15" x14ac:dyDescent="0.2">
      <c r="B291" s="23"/>
      <c r="C291" s="24"/>
      <c r="D291" s="23"/>
      <c r="E291" s="24"/>
      <c r="F291" s="22"/>
      <c r="G291" s="26" t="str">
        <f t="shared" si="4"/>
        <v/>
      </c>
      <c r="H291" s="25" t="str">
        <f>(IF((COUNTBLANK(E291))=1,"",(IF((ISERROR((VLOOKUP((IF((VALUE((TEXT(F291,"mmdd"))))&gt;=801,(YEAR(F291)),(YEAR(F291)))),'Master Roster Data'!$M$1721:$N$1730,2,FALSE)))),"Player Appears to Be Too Old or Too Young",(VLOOKUP((IF((VALUE((TEXT(F291,"mmdd"))))&gt;=801,(YEAR(F291)),(YEAR(F291)))),'Master Roster Data'!$M$1721:$N$1730,2,FALSE))))))</f>
        <v/>
      </c>
      <c r="J291" s="13"/>
    </row>
    <row r="292" spans="2:10" ht="15" x14ac:dyDescent="0.2">
      <c r="B292" s="23"/>
      <c r="C292" s="24"/>
      <c r="D292" s="23"/>
      <c r="E292" s="24"/>
      <c r="F292" s="22"/>
      <c r="G292" s="26" t="str">
        <f t="shared" si="4"/>
        <v/>
      </c>
      <c r="H292" s="25" t="str">
        <f>(IF((COUNTBLANK(E292))=1,"",(IF((ISERROR((VLOOKUP((IF((VALUE((TEXT(F292,"mmdd"))))&gt;=801,(YEAR(F292)),(YEAR(F292)))),'Master Roster Data'!$M$1721:$N$1730,2,FALSE)))),"Player Appears to Be Too Old or Too Young",(VLOOKUP((IF((VALUE((TEXT(F292,"mmdd"))))&gt;=801,(YEAR(F292)),(YEAR(F292)))),'Master Roster Data'!$M$1721:$N$1730,2,FALSE))))))</f>
        <v/>
      </c>
      <c r="J292" s="13"/>
    </row>
    <row r="293" spans="2:10" ht="15" x14ac:dyDescent="0.2">
      <c r="B293" s="23"/>
      <c r="C293" s="24"/>
      <c r="D293" s="23"/>
      <c r="E293" s="24"/>
      <c r="F293" s="22"/>
      <c r="G293" s="26" t="str">
        <f t="shared" si="4"/>
        <v/>
      </c>
      <c r="H293" s="25" t="str">
        <f>(IF((COUNTBLANK(E293))=1,"",(IF((ISERROR((VLOOKUP((IF((VALUE((TEXT(F293,"mmdd"))))&gt;=801,(YEAR(F293)),(YEAR(F293)))),'Master Roster Data'!$M$1721:$N$1730,2,FALSE)))),"Player Appears to Be Too Old or Too Young",(VLOOKUP((IF((VALUE((TEXT(F293,"mmdd"))))&gt;=801,(YEAR(F293)),(YEAR(F293)))),'Master Roster Data'!$M$1721:$N$1730,2,FALSE))))))</f>
        <v/>
      </c>
      <c r="J293" s="13"/>
    </row>
    <row r="294" spans="2:10" ht="15" x14ac:dyDescent="0.2">
      <c r="B294" s="23"/>
      <c r="C294" s="24"/>
      <c r="D294" s="23"/>
      <c r="E294" s="24"/>
      <c r="F294" s="22"/>
      <c r="G294" s="26" t="str">
        <f t="shared" si="4"/>
        <v/>
      </c>
      <c r="H294" s="25" t="str">
        <f>(IF((COUNTBLANK(E294))=1,"",(IF((ISERROR((VLOOKUP((IF((VALUE((TEXT(F294,"mmdd"))))&gt;=801,(YEAR(F294)),(YEAR(F294)))),'Master Roster Data'!$M$1721:$N$1730,2,FALSE)))),"Player Appears to Be Too Old or Too Young",(VLOOKUP((IF((VALUE((TEXT(F294,"mmdd"))))&gt;=801,(YEAR(F294)),(YEAR(F294)))),'Master Roster Data'!$M$1721:$N$1730,2,FALSE))))))</f>
        <v/>
      </c>
      <c r="J294" s="13"/>
    </row>
    <row r="295" spans="2:10" ht="15" x14ac:dyDescent="0.2">
      <c r="B295" s="23"/>
      <c r="C295" s="24"/>
      <c r="D295" s="23"/>
      <c r="E295" s="24"/>
      <c r="F295" s="22"/>
      <c r="G295" s="26" t="str">
        <f t="shared" si="4"/>
        <v/>
      </c>
      <c r="H295" s="25" t="str">
        <f>(IF((COUNTBLANK(E295))=1,"",(IF((ISERROR((VLOOKUP((IF((VALUE((TEXT(F295,"mmdd"))))&gt;=801,(YEAR(F295)),(YEAR(F295)))),'Master Roster Data'!$M$1721:$N$1730,2,FALSE)))),"Player Appears to Be Too Old or Too Young",(VLOOKUP((IF((VALUE((TEXT(F295,"mmdd"))))&gt;=801,(YEAR(F295)),(YEAR(F295)))),'Master Roster Data'!$M$1721:$N$1730,2,FALSE))))))</f>
        <v/>
      </c>
      <c r="J295" s="13"/>
    </row>
    <row r="296" spans="2:10" ht="15" x14ac:dyDescent="0.2">
      <c r="B296" s="23"/>
      <c r="C296" s="24"/>
      <c r="D296" s="23"/>
      <c r="E296" s="24"/>
      <c r="F296" s="22"/>
      <c r="G296" s="26" t="str">
        <f t="shared" si="4"/>
        <v/>
      </c>
      <c r="H296" s="25" t="str">
        <f>(IF((COUNTBLANK(E296))=1,"",(IF((ISERROR((VLOOKUP((IF((VALUE((TEXT(F296,"mmdd"))))&gt;=801,(YEAR(F296)),(YEAR(F296)))),'Master Roster Data'!$M$1721:$N$1730,2,FALSE)))),"Player Appears to Be Too Old or Too Young",(VLOOKUP((IF((VALUE((TEXT(F296,"mmdd"))))&gt;=801,(YEAR(F296)),(YEAR(F296)))),'Master Roster Data'!$M$1721:$N$1730,2,FALSE))))))</f>
        <v/>
      </c>
      <c r="J296" s="13"/>
    </row>
    <row r="297" spans="2:10" ht="15" x14ac:dyDescent="0.2">
      <c r="B297" s="23"/>
      <c r="C297" s="24"/>
      <c r="D297" s="23"/>
      <c r="E297" s="24"/>
      <c r="F297" s="22"/>
      <c r="G297" s="26" t="str">
        <f t="shared" si="4"/>
        <v/>
      </c>
      <c r="H297" s="25" t="str">
        <f>(IF((COUNTBLANK(E297))=1,"",(IF((ISERROR((VLOOKUP((IF((VALUE((TEXT(F297,"mmdd"))))&gt;=801,(YEAR(F297)),(YEAR(F297)))),'Master Roster Data'!$M$1721:$N$1730,2,FALSE)))),"Player Appears to Be Too Old or Too Young",(VLOOKUP((IF((VALUE((TEXT(F297,"mmdd"))))&gt;=801,(YEAR(F297)),(YEAR(F297)))),'Master Roster Data'!$M$1721:$N$1730,2,FALSE))))))</f>
        <v/>
      </c>
      <c r="J297" s="13"/>
    </row>
    <row r="298" spans="2:10" ht="15" x14ac:dyDescent="0.2">
      <c r="B298" s="23"/>
      <c r="C298" s="24"/>
      <c r="D298" s="23"/>
      <c r="E298" s="24"/>
      <c r="F298" s="22"/>
      <c r="G298" s="26" t="str">
        <f t="shared" si="4"/>
        <v/>
      </c>
      <c r="H298" s="25" t="str">
        <f>(IF((COUNTBLANK(E298))=1,"",(IF((ISERROR((VLOOKUP((IF((VALUE((TEXT(F298,"mmdd"))))&gt;=801,(YEAR(F298)),(YEAR(F298)))),'Master Roster Data'!$M$1721:$N$1730,2,FALSE)))),"Player Appears to Be Too Old or Too Young",(VLOOKUP((IF((VALUE((TEXT(F298,"mmdd"))))&gt;=801,(YEAR(F298)),(YEAR(F298)))),'Master Roster Data'!$M$1721:$N$1730,2,FALSE))))))</f>
        <v/>
      </c>
      <c r="J298" s="13"/>
    </row>
    <row r="299" spans="2:10" ht="15" x14ac:dyDescent="0.2">
      <c r="B299" s="23"/>
      <c r="C299" s="24"/>
      <c r="D299" s="23"/>
      <c r="E299" s="24"/>
      <c r="F299" s="22"/>
      <c r="G299" s="26" t="str">
        <f t="shared" si="4"/>
        <v/>
      </c>
      <c r="H299" s="25" t="str">
        <f>(IF((COUNTBLANK(E299))=1,"",(IF((ISERROR((VLOOKUP((IF((VALUE((TEXT(F299,"mmdd"))))&gt;=801,(YEAR(F299)),(YEAR(F299)))),'Master Roster Data'!$M$1721:$N$1730,2,FALSE)))),"Player Appears to Be Too Old or Too Young",(VLOOKUP((IF((VALUE((TEXT(F299,"mmdd"))))&gt;=801,(YEAR(F299)),(YEAR(F299)))),'Master Roster Data'!$M$1721:$N$1730,2,FALSE))))))</f>
        <v/>
      </c>
      <c r="J299" s="13"/>
    </row>
    <row r="300" spans="2:10" ht="15" x14ac:dyDescent="0.2">
      <c r="B300" s="23"/>
      <c r="C300" s="24"/>
      <c r="D300" s="23"/>
      <c r="E300" s="24"/>
      <c r="F300" s="22"/>
      <c r="G300" s="26" t="str">
        <f t="shared" si="4"/>
        <v/>
      </c>
      <c r="H300" s="25" t="str">
        <f>(IF((COUNTBLANK(E300))=1,"",(IF((ISERROR((VLOOKUP((IF((VALUE((TEXT(F300,"mmdd"))))&gt;=801,(YEAR(F300)),(YEAR(F300)))),'Master Roster Data'!$M$1721:$N$1730,2,FALSE)))),"Player Appears to Be Too Old or Too Young",(VLOOKUP((IF((VALUE((TEXT(F300,"mmdd"))))&gt;=801,(YEAR(F300)),(YEAR(F300)))),'Master Roster Data'!$M$1721:$N$1730,2,FALSE))))))</f>
        <v/>
      </c>
      <c r="J300" s="13"/>
    </row>
    <row r="301" spans="2:10" ht="15" x14ac:dyDescent="0.2">
      <c r="B301" s="23"/>
      <c r="C301" s="24"/>
      <c r="D301" s="23"/>
      <c r="E301" s="24"/>
      <c r="F301" s="22"/>
      <c r="G301" s="26" t="str">
        <f t="shared" si="4"/>
        <v/>
      </c>
      <c r="H301" s="25" t="str">
        <f>(IF((COUNTBLANK(E301))=1,"",(IF((ISERROR((VLOOKUP((IF((VALUE((TEXT(F301,"mmdd"))))&gt;=801,(YEAR(F301)),(YEAR(F301)))),'Master Roster Data'!$M$1721:$N$1730,2,FALSE)))),"Player Appears to Be Too Old or Too Young",(VLOOKUP((IF((VALUE((TEXT(F301,"mmdd"))))&gt;=801,(YEAR(F301)),(YEAR(F301)))),'Master Roster Data'!$M$1721:$N$1730,2,FALSE))))))</f>
        <v/>
      </c>
      <c r="J301" s="13"/>
    </row>
    <row r="302" spans="2:10" ht="15" x14ac:dyDescent="0.2">
      <c r="B302" s="23"/>
      <c r="C302" s="24"/>
      <c r="D302" s="23"/>
      <c r="E302" s="24"/>
      <c r="F302" s="22"/>
      <c r="G302" s="26" t="str">
        <f t="shared" si="4"/>
        <v/>
      </c>
      <c r="H302" s="25" t="str">
        <f>(IF((COUNTBLANK(E302))=1,"",(IF((ISERROR((VLOOKUP((IF((VALUE((TEXT(F302,"mmdd"))))&gt;=801,(YEAR(F302)),(YEAR(F302)))),'Master Roster Data'!$M$1721:$N$1730,2,FALSE)))),"Player Appears to Be Too Old or Too Young",(VLOOKUP((IF((VALUE((TEXT(F302,"mmdd"))))&gt;=801,(YEAR(F302)),(YEAR(F302)))),'Master Roster Data'!$M$1721:$N$1730,2,FALSE))))))</f>
        <v/>
      </c>
      <c r="J302" s="13"/>
    </row>
    <row r="303" spans="2:10" ht="15" x14ac:dyDescent="0.2">
      <c r="B303" s="23"/>
      <c r="C303" s="24"/>
      <c r="D303" s="23"/>
      <c r="E303" s="24"/>
      <c r="F303" s="22"/>
      <c r="G303" s="26" t="str">
        <f t="shared" si="4"/>
        <v/>
      </c>
      <c r="H303" s="25" t="str">
        <f>(IF((COUNTBLANK(E303))=1,"",(IF((ISERROR((VLOOKUP((IF((VALUE((TEXT(F303,"mmdd"))))&gt;=801,(YEAR(F303)),(YEAR(F303)))),'Master Roster Data'!$M$1721:$N$1730,2,FALSE)))),"Player Appears to Be Too Old or Too Young",(VLOOKUP((IF((VALUE((TEXT(F303,"mmdd"))))&gt;=801,(YEAR(F303)),(YEAR(F303)))),'Master Roster Data'!$M$1721:$N$1730,2,FALSE))))))</f>
        <v/>
      </c>
      <c r="J303" s="13"/>
    </row>
    <row r="304" spans="2:10" ht="15" x14ac:dyDescent="0.2">
      <c r="B304" s="23"/>
      <c r="C304" s="24"/>
      <c r="D304" s="23"/>
      <c r="E304" s="24"/>
      <c r="F304" s="22"/>
      <c r="G304" s="26" t="str">
        <f t="shared" si="4"/>
        <v/>
      </c>
      <c r="H304" s="25" t="str">
        <f>(IF((COUNTBLANK(E304))=1,"",(IF((ISERROR((VLOOKUP((IF((VALUE((TEXT(F304,"mmdd"))))&gt;=801,(YEAR(F304)),(YEAR(F304)))),'Master Roster Data'!$M$1721:$N$1730,2,FALSE)))),"Player Appears to Be Too Old or Too Young",(VLOOKUP((IF((VALUE((TEXT(F304,"mmdd"))))&gt;=801,(YEAR(F304)),(YEAR(F304)))),'Master Roster Data'!$M$1721:$N$1730,2,FALSE))))))</f>
        <v/>
      </c>
      <c r="J304" s="13"/>
    </row>
    <row r="305" spans="2:10" ht="15" x14ac:dyDescent="0.2">
      <c r="B305" s="23"/>
      <c r="C305" s="24"/>
      <c r="D305" s="23"/>
      <c r="E305" s="24"/>
      <c r="F305" s="22"/>
      <c r="G305" s="26" t="str">
        <f t="shared" si="4"/>
        <v/>
      </c>
      <c r="H305" s="25" t="str">
        <f>(IF((COUNTBLANK(E305))=1,"",(IF((ISERROR((VLOOKUP((IF((VALUE((TEXT(F305,"mmdd"))))&gt;=801,(YEAR(F305)),(YEAR(F305)))),'Master Roster Data'!$M$1721:$N$1730,2,FALSE)))),"Player Appears to Be Too Old or Too Young",(VLOOKUP((IF((VALUE((TEXT(F305,"mmdd"))))&gt;=801,(YEAR(F305)),(YEAR(F305)))),'Master Roster Data'!$M$1721:$N$1730,2,FALSE))))))</f>
        <v/>
      </c>
      <c r="J305" s="13"/>
    </row>
    <row r="306" spans="2:10" ht="15" x14ac:dyDescent="0.2">
      <c r="B306" s="23"/>
      <c r="C306" s="24"/>
      <c r="D306" s="23"/>
      <c r="E306" s="24"/>
      <c r="F306" s="22"/>
      <c r="G306" s="26" t="str">
        <f t="shared" si="4"/>
        <v/>
      </c>
      <c r="H306" s="25" t="str">
        <f>(IF((COUNTBLANK(E306))=1,"",(IF((ISERROR((VLOOKUP((IF((VALUE((TEXT(F306,"mmdd"))))&gt;=801,(YEAR(F306)),(YEAR(F306)))),'Master Roster Data'!$M$1721:$N$1730,2,FALSE)))),"Player Appears to Be Too Old or Too Young",(VLOOKUP((IF((VALUE((TEXT(F306,"mmdd"))))&gt;=801,(YEAR(F306)),(YEAR(F306)))),'Master Roster Data'!$M$1721:$N$1730,2,FALSE))))))</f>
        <v/>
      </c>
      <c r="J306" s="13"/>
    </row>
    <row r="307" spans="2:10" ht="15" x14ac:dyDescent="0.2">
      <c r="B307" s="23"/>
      <c r="C307" s="24"/>
      <c r="D307" s="23"/>
      <c r="E307" s="24"/>
      <c r="F307" s="22"/>
      <c r="G307" s="26" t="str">
        <f t="shared" si="4"/>
        <v/>
      </c>
      <c r="H307" s="25" t="str">
        <f>(IF((COUNTBLANK(E307))=1,"",(IF((ISERROR((VLOOKUP((IF((VALUE((TEXT(F307,"mmdd"))))&gt;=801,(YEAR(F307)),(YEAR(F307)))),'Master Roster Data'!$M$1721:$N$1730,2,FALSE)))),"Player Appears to Be Too Old or Too Young",(VLOOKUP((IF((VALUE((TEXT(F307,"mmdd"))))&gt;=801,(YEAR(F307)),(YEAR(F307)))),'Master Roster Data'!$M$1721:$N$1730,2,FALSE))))))</f>
        <v/>
      </c>
      <c r="J307" s="13"/>
    </row>
    <row r="308" spans="2:10" ht="15" x14ac:dyDescent="0.2">
      <c r="B308" s="23"/>
      <c r="C308" s="24"/>
      <c r="D308" s="23"/>
      <c r="E308" s="24"/>
      <c r="F308" s="22"/>
      <c r="G308" s="26" t="str">
        <f t="shared" si="4"/>
        <v/>
      </c>
      <c r="H308" s="25" t="str">
        <f>(IF((COUNTBLANK(E308))=1,"",(IF((ISERROR((VLOOKUP((IF((VALUE((TEXT(F308,"mmdd"))))&gt;=801,(YEAR(F308)),(YEAR(F308)))),'Master Roster Data'!$M$1721:$N$1730,2,FALSE)))),"Player Appears to Be Too Old or Too Young",(VLOOKUP((IF((VALUE((TEXT(F308,"mmdd"))))&gt;=801,(YEAR(F308)),(YEAR(F308)))),'Master Roster Data'!$M$1721:$N$1730,2,FALSE))))))</f>
        <v/>
      </c>
      <c r="J308" s="13"/>
    </row>
    <row r="309" spans="2:10" ht="15" x14ac:dyDescent="0.2">
      <c r="B309" s="23"/>
      <c r="C309" s="24"/>
      <c r="D309" s="23"/>
      <c r="E309" s="24"/>
      <c r="F309" s="22"/>
      <c r="G309" s="26" t="str">
        <f t="shared" si="4"/>
        <v/>
      </c>
      <c r="H309" s="25" t="str">
        <f>(IF((COUNTBLANK(E309))=1,"",(IF((ISERROR((VLOOKUP((IF((VALUE((TEXT(F309,"mmdd"))))&gt;=801,(YEAR(F309)),(YEAR(F309)))),'Master Roster Data'!$M$1721:$N$1730,2,FALSE)))),"Player Appears to Be Too Old or Too Young",(VLOOKUP((IF((VALUE((TEXT(F309,"mmdd"))))&gt;=801,(YEAR(F309)),(YEAR(F309)))),'Master Roster Data'!$M$1721:$N$1730,2,FALSE))))))</f>
        <v/>
      </c>
      <c r="J309" s="13"/>
    </row>
    <row r="310" spans="2:10" ht="15" x14ac:dyDescent="0.2">
      <c r="B310" s="23"/>
      <c r="C310" s="24"/>
      <c r="D310" s="23"/>
      <c r="E310" s="24"/>
      <c r="F310" s="22"/>
      <c r="G310" s="26" t="str">
        <f t="shared" si="4"/>
        <v/>
      </c>
      <c r="H310" s="25" t="str">
        <f>(IF((COUNTBLANK(E310))=1,"",(IF((ISERROR((VLOOKUP((IF((VALUE((TEXT(F310,"mmdd"))))&gt;=801,(YEAR(F310)),(YEAR(F310)))),'Master Roster Data'!$M$1721:$N$1730,2,FALSE)))),"Player Appears to Be Too Old or Too Young",(VLOOKUP((IF((VALUE((TEXT(F310,"mmdd"))))&gt;=801,(YEAR(F310)),(YEAR(F310)))),'Master Roster Data'!$M$1721:$N$1730,2,FALSE))))))</f>
        <v/>
      </c>
      <c r="J310" s="13"/>
    </row>
    <row r="311" spans="2:10" ht="15" x14ac:dyDescent="0.2">
      <c r="B311" s="23"/>
      <c r="C311" s="24"/>
      <c r="D311" s="23"/>
      <c r="E311" s="24"/>
      <c r="F311" s="22"/>
      <c r="G311" s="26" t="str">
        <f t="shared" si="4"/>
        <v/>
      </c>
      <c r="H311" s="25" t="str">
        <f>(IF((COUNTBLANK(E311))=1,"",(IF((ISERROR((VLOOKUP((IF((VALUE((TEXT(F311,"mmdd"))))&gt;=801,(YEAR(F311)),(YEAR(F311)))),'Master Roster Data'!$M$1721:$N$1730,2,FALSE)))),"Player Appears to Be Too Old or Too Young",(VLOOKUP((IF((VALUE((TEXT(F311,"mmdd"))))&gt;=801,(YEAR(F311)),(YEAR(F311)))),'Master Roster Data'!$M$1721:$N$1730,2,FALSE))))))</f>
        <v/>
      </c>
      <c r="J311" s="13"/>
    </row>
    <row r="312" spans="2:10" ht="15" x14ac:dyDescent="0.2">
      <c r="B312" s="23"/>
      <c r="C312" s="24"/>
      <c r="D312" s="23"/>
      <c r="E312" s="24"/>
      <c r="F312" s="22"/>
      <c r="G312" s="26" t="str">
        <f t="shared" si="4"/>
        <v/>
      </c>
      <c r="H312" s="25" t="str">
        <f>(IF((COUNTBLANK(E312))=1,"",(IF((ISERROR((VLOOKUP((IF((VALUE((TEXT(F312,"mmdd"))))&gt;=801,(YEAR(F312)),(YEAR(F312)))),'Master Roster Data'!$M$1721:$N$1730,2,FALSE)))),"Player Appears to Be Too Old or Too Young",(VLOOKUP((IF((VALUE((TEXT(F312,"mmdd"))))&gt;=801,(YEAR(F312)),(YEAR(F312)))),'Master Roster Data'!$M$1721:$N$1730,2,FALSE))))))</f>
        <v/>
      </c>
      <c r="J312" s="13"/>
    </row>
    <row r="313" spans="2:10" ht="15" x14ac:dyDescent="0.2">
      <c r="B313" s="23"/>
      <c r="C313" s="24"/>
      <c r="D313" s="23"/>
      <c r="E313" s="24"/>
      <c r="F313" s="22"/>
      <c r="G313" s="26" t="str">
        <f t="shared" si="4"/>
        <v/>
      </c>
      <c r="H313" s="25" t="str">
        <f>(IF((COUNTBLANK(E313))=1,"",(IF((ISERROR((VLOOKUP((IF((VALUE((TEXT(F313,"mmdd"))))&gt;=801,(YEAR(F313)),(YEAR(F313)))),'Master Roster Data'!$M$1721:$N$1730,2,FALSE)))),"Player Appears to Be Too Old or Too Young",(VLOOKUP((IF((VALUE((TEXT(F313,"mmdd"))))&gt;=801,(YEAR(F313)),(YEAR(F313)))),'Master Roster Data'!$M$1721:$N$1730,2,FALSE))))))</f>
        <v/>
      </c>
      <c r="J313" s="13"/>
    </row>
    <row r="314" spans="2:10" ht="15" x14ac:dyDescent="0.2">
      <c r="B314" s="23"/>
      <c r="C314" s="24"/>
      <c r="D314" s="23"/>
      <c r="E314" s="24"/>
      <c r="F314" s="22"/>
      <c r="G314" s="26" t="str">
        <f t="shared" si="4"/>
        <v/>
      </c>
      <c r="H314" s="25" t="str">
        <f>(IF((COUNTBLANK(E314))=1,"",(IF((ISERROR((VLOOKUP((IF((VALUE((TEXT(F314,"mmdd"))))&gt;=801,(YEAR(F314)),(YEAR(F314)))),'Master Roster Data'!$M$1721:$N$1730,2,FALSE)))),"Player Appears to Be Too Old or Too Young",(VLOOKUP((IF((VALUE((TEXT(F314,"mmdd"))))&gt;=801,(YEAR(F314)),(YEAR(F314)))),'Master Roster Data'!$M$1721:$N$1730,2,FALSE))))))</f>
        <v/>
      </c>
      <c r="J314" s="13"/>
    </row>
    <row r="315" spans="2:10" ht="15" x14ac:dyDescent="0.2">
      <c r="B315" s="23"/>
      <c r="C315" s="24"/>
      <c r="D315" s="23"/>
      <c r="E315" s="24"/>
      <c r="F315" s="22"/>
      <c r="G315" s="26" t="str">
        <f t="shared" si="4"/>
        <v/>
      </c>
      <c r="H315" s="25" t="str">
        <f>(IF((COUNTBLANK(E315))=1,"",(IF((ISERROR((VLOOKUP((IF((VALUE((TEXT(F315,"mmdd"))))&gt;=801,(YEAR(F315)),(YEAR(F315)))),'Master Roster Data'!$M$1721:$N$1730,2,FALSE)))),"Player Appears to Be Too Old or Too Young",(VLOOKUP((IF((VALUE((TEXT(F315,"mmdd"))))&gt;=801,(YEAR(F315)),(YEAR(F315)))),'Master Roster Data'!$M$1721:$N$1730,2,FALSE))))))</f>
        <v/>
      </c>
      <c r="J315" s="13"/>
    </row>
    <row r="316" spans="2:10" ht="15" x14ac:dyDescent="0.2">
      <c r="B316" s="23"/>
      <c r="C316" s="24"/>
      <c r="D316" s="23"/>
      <c r="E316" s="24"/>
      <c r="F316" s="22"/>
      <c r="G316" s="26" t="str">
        <f t="shared" si="4"/>
        <v/>
      </c>
      <c r="H316" s="25" t="str">
        <f>(IF((COUNTBLANK(E316))=1,"",(IF((ISERROR((VLOOKUP((IF((VALUE((TEXT(F316,"mmdd"))))&gt;=801,(YEAR(F316)),(YEAR(F316)))),'Master Roster Data'!$M$1721:$N$1730,2,FALSE)))),"Player Appears to Be Too Old or Too Young",(VLOOKUP((IF((VALUE((TEXT(F316,"mmdd"))))&gt;=801,(YEAR(F316)),(YEAR(F316)))),'Master Roster Data'!$M$1721:$N$1730,2,FALSE))))))</f>
        <v/>
      </c>
      <c r="J316" s="13"/>
    </row>
    <row r="317" spans="2:10" ht="15" x14ac:dyDescent="0.2">
      <c r="B317" s="23"/>
      <c r="C317" s="24"/>
      <c r="D317" s="23"/>
      <c r="E317" s="24"/>
      <c r="F317" s="22"/>
      <c r="G317" s="26" t="str">
        <f t="shared" si="4"/>
        <v/>
      </c>
      <c r="H317" s="25" t="str">
        <f>(IF((COUNTBLANK(E317))=1,"",(IF((ISERROR((VLOOKUP((IF((VALUE((TEXT(F317,"mmdd"))))&gt;=801,(YEAR(F317)),(YEAR(F317)))),'Master Roster Data'!$M$1721:$N$1730,2,FALSE)))),"Player Appears to Be Too Old or Too Young",(VLOOKUP((IF((VALUE((TEXT(F317,"mmdd"))))&gt;=801,(YEAR(F317)),(YEAR(F317)))),'Master Roster Data'!$M$1721:$N$1730,2,FALSE))))))</f>
        <v/>
      </c>
      <c r="J317" s="13"/>
    </row>
    <row r="318" spans="2:10" ht="15" x14ac:dyDescent="0.2">
      <c r="B318" s="23"/>
      <c r="C318" s="24"/>
      <c r="D318" s="23"/>
      <c r="E318" s="24"/>
      <c r="F318" s="22"/>
      <c r="G318" s="26" t="str">
        <f t="shared" si="4"/>
        <v/>
      </c>
      <c r="H318" s="25" t="str">
        <f>(IF((COUNTBLANK(E318))=1,"",(IF((ISERROR((VLOOKUP((IF((VALUE((TEXT(F318,"mmdd"))))&gt;=801,(YEAR(F318)),(YEAR(F318)))),'Master Roster Data'!$M$1721:$N$1730,2,FALSE)))),"Player Appears to Be Too Old or Too Young",(VLOOKUP((IF((VALUE((TEXT(F318,"mmdd"))))&gt;=801,(YEAR(F318)),(YEAR(F318)))),'Master Roster Data'!$M$1721:$N$1730,2,FALSE))))))</f>
        <v/>
      </c>
      <c r="J318" s="13"/>
    </row>
    <row r="319" spans="2:10" ht="15" x14ac:dyDescent="0.2">
      <c r="B319" s="23"/>
      <c r="C319" s="24"/>
      <c r="D319" s="23"/>
      <c r="E319" s="24"/>
      <c r="F319" s="22"/>
      <c r="G319" s="26" t="str">
        <f t="shared" si="4"/>
        <v/>
      </c>
      <c r="H319" s="25" t="str">
        <f>(IF((COUNTBLANK(E319))=1,"",(IF((ISERROR((VLOOKUP((IF((VALUE((TEXT(F319,"mmdd"))))&gt;=801,(YEAR(F319)),(YEAR(F319)))),'Master Roster Data'!$M$1721:$N$1730,2,FALSE)))),"Player Appears to Be Too Old or Too Young",(VLOOKUP((IF((VALUE((TEXT(F319,"mmdd"))))&gt;=801,(YEAR(F319)),(YEAR(F319)))),'Master Roster Data'!$M$1721:$N$1730,2,FALSE))))))</f>
        <v/>
      </c>
      <c r="J319" s="13"/>
    </row>
    <row r="320" spans="2:10" ht="15" x14ac:dyDescent="0.2">
      <c r="B320" s="23"/>
      <c r="C320" s="24"/>
      <c r="D320" s="23"/>
      <c r="E320" s="24"/>
      <c r="F320" s="22"/>
      <c r="G320" s="26" t="str">
        <f t="shared" si="4"/>
        <v/>
      </c>
      <c r="H320" s="25" t="str">
        <f>(IF((COUNTBLANK(E320))=1,"",(IF((ISERROR((VLOOKUP((IF((VALUE((TEXT(F320,"mmdd"))))&gt;=801,(YEAR(F320)),(YEAR(F320)))),'Master Roster Data'!$M$1721:$N$1730,2,FALSE)))),"Player Appears to Be Too Old or Too Young",(VLOOKUP((IF((VALUE((TEXT(F320,"mmdd"))))&gt;=801,(YEAR(F320)),(YEAR(F320)))),'Master Roster Data'!$M$1721:$N$1730,2,FALSE))))))</f>
        <v/>
      </c>
      <c r="J320" s="13"/>
    </row>
    <row r="321" spans="2:10" ht="15" x14ac:dyDescent="0.2">
      <c r="B321" s="23"/>
      <c r="C321" s="24"/>
      <c r="D321" s="23"/>
      <c r="E321" s="24"/>
      <c r="F321" s="22"/>
      <c r="G321" s="26" t="str">
        <f t="shared" si="4"/>
        <v/>
      </c>
      <c r="H321" s="25" t="str">
        <f>(IF((COUNTBLANK(E321))=1,"",(IF((ISERROR((VLOOKUP((IF((VALUE((TEXT(F321,"mmdd"))))&gt;=801,(YEAR(F321)),(YEAR(F321)))),'Master Roster Data'!$M$1721:$N$1730,2,FALSE)))),"Player Appears to Be Too Old or Too Young",(VLOOKUP((IF((VALUE((TEXT(F321,"mmdd"))))&gt;=801,(YEAR(F321)),(YEAR(F321)))),'Master Roster Data'!$M$1721:$N$1730,2,FALSE))))))</f>
        <v/>
      </c>
      <c r="J321" s="13"/>
    </row>
    <row r="322" spans="2:10" ht="15" x14ac:dyDescent="0.2">
      <c r="B322" s="23"/>
      <c r="C322" s="24"/>
      <c r="D322" s="23"/>
      <c r="E322" s="24"/>
      <c r="F322" s="22"/>
      <c r="G322" s="26" t="str">
        <f t="shared" si="4"/>
        <v/>
      </c>
      <c r="H322" s="25" t="str">
        <f>(IF((COUNTBLANK(E322))=1,"",(IF((ISERROR((VLOOKUP((IF((VALUE((TEXT(F322,"mmdd"))))&gt;=801,(YEAR(F322)),(YEAR(F322)))),'Master Roster Data'!$M$1721:$N$1730,2,FALSE)))),"Player Appears to Be Too Old or Too Young",(VLOOKUP((IF((VALUE((TEXT(F322,"mmdd"))))&gt;=801,(YEAR(F322)),(YEAR(F322)))),'Master Roster Data'!$M$1721:$N$1730,2,FALSE))))))</f>
        <v/>
      </c>
      <c r="J322" s="13"/>
    </row>
    <row r="323" spans="2:10" ht="15" x14ac:dyDescent="0.2">
      <c r="B323" s="23"/>
      <c r="C323" s="24"/>
      <c r="D323" s="23"/>
      <c r="E323" s="24"/>
      <c r="F323" s="22"/>
      <c r="G323" s="26" t="str">
        <f t="shared" si="4"/>
        <v/>
      </c>
      <c r="H323" s="25" t="str">
        <f>(IF((COUNTBLANK(E323))=1,"",(IF((ISERROR((VLOOKUP((IF((VALUE((TEXT(F323,"mmdd"))))&gt;=801,(YEAR(F323)),(YEAR(F323)))),'Master Roster Data'!$M$1721:$N$1730,2,FALSE)))),"Player Appears to Be Too Old or Too Young",(VLOOKUP((IF((VALUE((TEXT(F323,"mmdd"))))&gt;=801,(YEAR(F323)),(YEAR(F323)))),'Master Roster Data'!$M$1721:$N$1730,2,FALSE))))))</f>
        <v/>
      </c>
      <c r="J323" s="13"/>
    </row>
    <row r="324" spans="2:10" ht="15" x14ac:dyDescent="0.2">
      <c r="B324" s="23"/>
      <c r="C324" s="24"/>
      <c r="D324" s="23"/>
      <c r="E324" s="24"/>
      <c r="F324" s="22"/>
      <c r="G324" s="26" t="str">
        <f t="shared" si="4"/>
        <v/>
      </c>
      <c r="H324" s="25" t="str">
        <f>(IF((COUNTBLANK(E324))=1,"",(IF((ISERROR((VLOOKUP((IF((VALUE((TEXT(F324,"mmdd"))))&gt;=801,(YEAR(F324)),(YEAR(F324)))),'Master Roster Data'!$M$1721:$N$1730,2,FALSE)))),"Player Appears to Be Too Old or Too Young",(VLOOKUP((IF((VALUE((TEXT(F324,"mmdd"))))&gt;=801,(YEAR(F324)),(YEAR(F324)))),'Master Roster Data'!$M$1721:$N$1730,2,FALSE))))))</f>
        <v/>
      </c>
      <c r="J324" s="13"/>
    </row>
    <row r="325" spans="2:10" ht="15" x14ac:dyDescent="0.2">
      <c r="B325" s="23"/>
      <c r="C325" s="24"/>
      <c r="D325" s="23"/>
      <c r="E325" s="24"/>
      <c r="F325" s="22"/>
      <c r="G325" s="26" t="str">
        <f t="shared" si="4"/>
        <v/>
      </c>
      <c r="H325" s="25" t="str">
        <f>(IF((COUNTBLANK(E325))=1,"",(IF((ISERROR((VLOOKUP((IF((VALUE((TEXT(F325,"mmdd"))))&gt;=801,(YEAR(F325)),(YEAR(F325)))),'Master Roster Data'!$M$1721:$N$1730,2,FALSE)))),"Player Appears to Be Too Old or Too Young",(VLOOKUP((IF((VALUE((TEXT(F325,"mmdd"))))&gt;=801,(YEAR(F325)),(YEAR(F325)))),'Master Roster Data'!$M$1721:$N$1730,2,FALSE))))))</f>
        <v/>
      </c>
      <c r="J325" s="13"/>
    </row>
    <row r="326" spans="2:10" ht="15" x14ac:dyDescent="0.2">
      <c r="B326" s="23"/>
      <c r="C326" s="24"/>
      <c r="D326" s="23"/>
      <c r="E326" s="24"/>
      <c r="F326" s="22"/>
      <c r="G326" s="26" t="str">
        <f t="shared" ref="G326:G389" si="5">(IF(H326&gt;(MID(B326,1,3)),"Waiver Required",""))</f>
        <v/>
      </c>
      <c r="H326" s="25" t="str">
        <f>(IF((COUNTBLANK(E326))=1,"",(IF((ISERROR((VLOOKUP((IF((VALUE((TEXT(F326,"mmdd"))))&gt;=801,(YEAR(F326)),(YEAR(F326)))),'Master Roster Data'!$M$1721:$N$1730,2,FALSE)))),"Player Appears to Be Too Old or Too Young",(VLOOKUP((IF((VALUE((TEXT(F326,"mmdd"))))&gt;=801,(YEAR(F326)),(YEAR(F326)))),'Master Roster Data'!$M$1721:$N$1730,2,FALSE))))))</f>
        <v/>
      </c>
      <c r="J326" s="13"/>
    </row>
    <row r="327" spans="2:10" ht="15" x14ac:dyDescent="0.2">
      <c r="B327" s="23"/>
      <c r="C327" s="24"/>
      <c r="D327" s="23"/>
      <c r="E327" s="24"/>
      <c r="F327" s="22"/>
      <c r="G327" s="26" t="str">
        <f t="shared" si="5"/>
        <v/>
      </c>
      <c r="H327" s="25" t="str">
        <f>(IF((COUNTBLANK(E327))=1,"",(IF((ISERROR((VLOOKUP((IF((VALUE((TEXT(F327,"mmdd"))))&gt;=801,(YEAR(F327)),(YEAR(F327)))),'Master Roster Data'!$M$1721:$N$1730,2,FALSE)))),"Player Appears to Be Too Old or Too Young",(VLOOKUP((IF((VALUE((TEXT(F327,"mmdd"))))&gt;=801,(YEAR(F327)),(YEAR(F327)))),'Master Roster Data'!$M$1721:$N$1730,2,FALSE))))))</f>
        <v/>
      </c>
      <c r="J327" s="13"/>
    </row>
    <row r="328" spans="2:10" ht="15" x14ac:dyDescent="0.2">
      <c r="B328" s="23"/>
      <c r="C328" s="24"/>
      <c r="D328" s="23"/>
      <c r="E328" s="24"/>
      <c r="F328" s="22"/>
      <c r="G328" s="26" t="str">
        <f t="shared" si="5"/>
        <v/>
      </c>
      <c r="H328" s="25" t="str">
        <f>(IF((COUNTBLANK(E328))=1,"",(IF((ISERROR((VLOOKUP((IF((VALUE((TEXT(F328,"mmdd"))))&gt;=801,(YEAR(F328)),(YEAR(F328)))),'Master Roster Data'!$M$1721:$N$1730,2,FALSE)))),"Player Appears to Be Too Old or Too Young",(VLOOKUP((IF((VALUE((TEXT(F328,"mmdd"))))&gt;=801,(YEAR(F328)),(YEAR(F328)))),'Master Roster Data'!$M$1721:$N$1730,2,FALSE))))))</f>
        <v/>
      </c>
      <c r="J328" s="13"/>
    </row>
    <row r="329" spans="2:10" ht="15" x14ac:dyDescent="0.2">
      <c r="B329" s="23"/>
      <c r="C329" s="24"/>
      <c r="D329" s="23"/>
      <c r="E329" s="24"/>
      <c r="F329" s="22"/>
      <c r="G329" s="26" t="str">
        <f t="shared" si="5"/>
        <v/>
      </c>
      <c r="H329" s="25" t="str">
        <f>(IF((COUNTBLANK(E329))=1,"",(IF((ISERROR((VLOOKUP((IF((VALUE((TEXT(F329,"mmdd"))))&gt;=801,(YEAR(F329)),(YEAR(F329)))),'Master Roster Data'!$M$1721:$N$1730,2,FALSE)))),"Player Appears to Be Too Old or Too Young",(VLOOKUP((IF((VALUE((TEXT(F329,"mmdd"))))&gt;=801,(YEAR(F329)),(YEAR(F329)))),'Master Roster Data'!$M$1721:$N$1730,2,FALSE))))))</f>
        <v/>
      </c>
      <c r="J329" s="13"/>
    </row>
    <row r="330" spans="2:10" ht="15" x14ac:dyDescent="0.2">
      <c r="B330" s="23"/>
      <c r="C330" s="24"/>
      <c r="D330" s="23"/>
      <c r="E330" s="24"/>
      <c r="F330" s="22"/>
      <c r="G330" s="26" t="str">
        <f t="shared" si="5"/>
        <v/>
      </c>
      <c r="H330" s="25" t="str">
        <f>(IF((COUNTBLANK(E330))=1,"",(IF((ISERROR((VLOOKUP((IF((VALUE((TEXT(F330,"mmdd"))))&gt;=801,(YEAR(F330)),(YEAR(F330)))),'Master Roster Data'!$M$1721:$N$1730,2,FALSE)))),"Player Appears to Be Too Old or Too Young",(VLOOKUP((IF((VALUE((TEXT(F330,"mmdd"))))&gt;=801,(YEAR(F330)),(YEAR(F330)))),'Master Roster Data'!$M$1721:$N$1730,2,FALSE))))))</f>
        <v/>
      </c>
      <c r="J330" s="13"/>
    </row>
    <row r="331" spans="2:10" ht="15" x14ac:dyDescent="0.2">
      <c r="B331" s="23"/>
      <c r="C331" s="24"/>
      <c r="D331" s="23"/>
      <c r="E331" s="24"/>
      <c r="F331" s="22"/>
      <c r="G331" s="26" t="str">
        <f t="shared" si="5"/>
        <v/>
      </c>
      <c r="H331" s="25" t="str">
        <f>(IF((COUNTBLANK(E331))=1,"",(IF((ISERROR((VLOOKUP((IF((VALUE((TEXT(F331,"mmdd"))))&gt;=801,(YEAR(F331)),(YEAR(F331)))),'Master Roster Data'!$M$1721:$N$1730,2,FALSE)))),"Player Appears to Be Too Old or Too Young",(VLOOKUP((IF((VALUE((TEXT(F331,"mmdd"))))&gt;=801,(YEAR(F331)),(YEAR(F331)))),'Master Roster Data'!$M$1721:$N$1730,2,FALSE))))))</f>
        <v/>
      </c>
      <c r="J331" s="13"/>
    </row>
    <row r="332" spans="2:10" ht="15" x14ac:dyDescent="0.2">
      <c r="B332" s="23"/>
      <c r="C332" s="24"/>
      <c r="D332" s="23"/>
      <c r="E332" s="24"/>
      <c r="F332" s="22"/>
      <c r="G332" s="26" t="str">
        <f t="shared" si="5"/>
        <v/>
      </c>
      <c r="H332" s="25" t="str">
        <f>(IF((COUNTBLANK(E332))=1,"",(IF((ISERROR((VLOOKUP((IF((VALUE((TEXT(F332,"mmdd"))))&gt;=801,(YEAR(F332)),(YEAR(F332)))),'Master Roster Data'!$M$1721:$N$1730,2,FALSE)))),"Player Appears to Be Too Old or Too Young",(VLOOKUP((IF((VALUE((TEXT(F332,"mmdd"))))&gt;=801,(YEAR(F332)),(YEAR(F332)))),'Master Roster Data'!$M$1721:$N$1730,2,FALSE))))))</f>
        <v/>
      </c>
      <c r="J332" s="13"/>
    </row>
    <row r="333" spans="2:10" ht="15" x14ac:dyDescent="0.2">
      <c r="B333" s="23"/>
      <c r="C333" s="24"/>
      <c r="D333" s="23"/>
      <c r="E333" s="24"/>
      <c r="F333" s="22"/>
      <c r="G333" s="26" t="str">
        <f t="shared" si="5"/>
        <v/>
      </c>
      <c r="H333" s="25" t="str">
        <f>(IF((COUNTBLANK(E333))=1,"",(IF((ISERROR((VLOOKUP((IF((VALUE((TEXT(F333,"mmdd"))))&gt;=801,(YEAR(F333)),(YEAR(F333)))),'Master Roster Data'!$M$1721:$N$1730,2,FALSE)))),"Player Appears to Be Too Old or Too Young",(VLOOKUP((IF((VALUE((TEXT(F333,"mmdd"))))&gt;=801,(YEAR(F333)),(YEAR(F333)))),'Master Roster Data'!$M$1721:$N$1730,2,FALSE))))))</f>
        <v/>
      </c>
      <c r="J333" s="13"/>
    </row>
    <row r="334" spans="2:10" ht="15" x14ac:dyDescent="0.2">
      <c r="B334" s="23"/>
      <c r="C334" s="24"/>
      <c r="D334" s="23"/>
      <c r="E334" s="24"/>
      <c r="F334" s="22"/>
      <c r="G334" s="26" t="str">
        <f t="shared" si="5"/>
        <v/>
      </c>
      <c r="H334" s="25" t="str">
        <f>(IF((COUNTBLANK(E334))=1,"",(IF((ISERROR((VLOOKUP((IF((VALUE((TEXT(F334,"mmdd"))))&gt;=801,(YEAR(F334)),(YEAR(F334)))),'Master Roster Data'!$M$1721:$N$1730,2,FALSE)))),"Player Appears to Be Too Old or Too Young",(VLOOKUP((IF((VALUE((TEXT(F334,"mmdd"))))&gt;=801,(YEAR(F334)),(YEAR(F334)))),'Master Roster Data'!$M$1721:$N$1730,2,FALSE))))))</f>
        <v/>
      </c>
      <c r="J334" s="13"/>
    </row>
    <row r="335" spans="2:10" ht="15" x14ac:dyDescent="0.2">
      <c r="B335" s="23"/>
      <c r="C335" s="24"/>
      <c r="D335" s="23"/>
      <c r="E335" s="24"/>
      <c r="F335" s="22"/>
      <c r="G335" s="26" t="str">
        <f t="shared" si="5"/>
        <v/>
      </c>
      <c r="H335" s="25" t="str">
        <f>(IF((COUNTBLANK(E335))=1,"",(IF((ISERROR((VLOOKUP((IF((VALUE((TEXT(F335,"mmdd"))))&gt;=801,(YEAR(F335)),(YEAR(F335)))),'Master Roster Data'!$M$1721:$N$1730,2,FALSE)))),"Player Appears to Be Too Old or Too Young",(VLOOKUP((IF((VALUE((TEXT(F335,"mmdd"))))&gt;=801,(YEAR(F335)),(YEAR(F335)))),'Master Roster Data'!$M$1721:$N$1730,2,FALSE))))))</f>
        <v/>
      </c>
      <c r="J335" s="13"/>
    </row>
    <row r="336" spans="2:10" ht="15" x14ac:dyDescent="0.2">
      <c r="B336" s="23"/>
      <c r="C336" s="24"/>
      <c r="D336" s="23"/>
      <c r="E336" s="24"/>
      <c r="F336" s="22"/>
      <c r="G336" s="26" t="str">
        <f t="shared" si="5"/>
        <v/>
      </c>
      <c r="H336" s="25" t="str">
        <f>(IF((COUNTBLANK(E336))=1,"",(IF((ISERROR((VLOOKUP((IF((VALUE((TEXT(F336,"mmdd"))))&gt;=801,(YEAR(F336)),(YEAR(F336)))),'Master Roster Data'!$M$1721:$N$1730,2,FALSE)))),"Player Appears to Be Too Old or Too Young",(VLOOKUP((IF((VALUE((TEXT(F336,"mmdd"))))&gt;=801,(YEAR(F336)),(YEAR(F336)))),'Master Roster Data'!$M$1721:$N$1730,2,FALSE))))))</f>
        <v/>
      </c>
      <c r="J336" s="13"/>
    </row>
    <row r="337" spans="2:10" ht="15" x14ac:dyDescent="0.2">
      <c r="B337" s="23"/>
      <c r="C337" s="24"/>
      <c r="D337" s="23"/>
      <c r="E337" s="24"/>
      <c r="F337" s="22"/>
      <c r="G337" s="26" t="str">
        <f t="shared" si="5"/>
        <v/>
      </c>
      <c r="H337" s="25" t="str">
        <f>(IF((COUNTBLANK(E337))=1,"",(IF((ISERROR((VLOOKUP((IF((VALUE((TEXT(F337,"mmdd"))))&gt;=801,(YEAR(F337)),(YEAR(F337)))),'Master Roster Data'!$M$1721:$N$1730,2,FALSE)))),"Player Appears to Be Too Old or Too Young",(VLOOKUP((IF((VALUE((TEXT(F337,"mmdd"))))&gt;=801,(YEAR(F337)),(YEAR(F337)))),'Master Roster Data'!$M$1721:$N$1730,2,FALSE))))))</f>
        <v/>
      </c>
      <c r="J337" s="13"/>
    </row>
    <row r="338" spans="2:10" ht="15" x14ac:dyDescent="0.2">
      <c r="B338" s="23"/>
      <c r="C338" s="24"/>
      <c r="D338" s="23"/>
      <c r="E338" s="24"/>
      <c r="F338" s="22"/>
      <c r="G338" s="26" t="str">
        <f t="shared" si="5"/>
        <v/>
      </c>
      <c r="H338" s="25" t="str">
        <f>(IF((COUNTBLANK(E338))=1,"",(IF((ISERROR((VLOOKUP((IF((VALUE((TEXT(F338,"mmdd"))))&gt;=801,(YEAR(F338)),(YEAR(F338)))),'Master Roster Data'!$M$1721:$N$1730,2,FALSE)))),"Player Appears to Be Too Old or Too Young",(VLOOKUP((IF((VALUE((TEXT(F338,"mmdd"))))&gt;=801,(YEAR(F338)),(YEAR(F338)))),'Master Roster Data'!$M$1721:$N$1730,2,FALSE))))))</f>
        <v/>
      </c>
      <c r="J338" s="13"/>
    </row>
    <row r="339" spans="2:10" ht="15" x14ac:dyDescent="0.2">
      <c r="B339" s="23"/>
      <c r="C339" s="24"/>
      <c r="D339" s="23"/>
      <c r="E339" s="24"/>
      <c r="F339" s="22"/>
      <c r="G339" s="26" t="str">
        <f t="shared" si="5"/>
        <v/>
      </c>
      <c r="H339" s="25" t="str">
        <f>(IF((COUNTBLANK(E339))=1,"",(IF((ISERROR((VLOOKUP((IF((VALUE((TEXT(F339,"mmdd"))))&gt;=801,(YEAR(F339)),(YEAR(F339)))),'Master Roster Data'!$M$1721:$N$1730,2,FALSE)))),"Player Appears to Be Too Old or Too Young",(VLOOKUP((IF((VALUE((TEXT(F339,"mmdd"))))&gt;=801,(YEAR(F339)),(YEAR(F339)))),'Master Roster Data'!$M$1721:$N$1730,2,FALSE))))))</f>
        <v/>
      </c>
      <c r="J339" s="13"/>
    </row>
    <row r="340" spans="2:10" ht="15" x14ac:dyDescent="0.2">
      <c r="B340" s="23"/>
      <c r="C340" s="24"/>
      <c r="D340" s="23"/>
      <c r="E340" s="24"/>
      <c r="F340" s="22"/>
      <c r="G340" s="26" t="str">
        <f t="shared" si="5"/>
        <v/>
      </c>
      <c r="H340" s="25" t="str">
        <f>(IF((COUNTBLANK(E340))=1,"",(IF((ISERROR((VLOOKUP((IF((VALUE((TEXT(F340,"mmdd"))))&gt;=801,(YEAR(F340)),(YEAR(F340)))),'Master Roster Data'!$M$1721:$N$1730,2,FALSE)))),"Player Appears to Be Too Old or Too Young",(VLOOKUP((IF((VALUE((TEXT(F340,"mmdd"))))&gt;=801,(YEAR(F340)),(YEAR(F340)))),'Master Roster Data'!$M$1721:$N$1730,2,FALSE))))))</f>
        <v/>
      </c>
      <c r="J340" s="13"/>
    </row>
    <row r="341" spans="2:10" ht="15" x14ac:dyDescent="0.2">
      <c r="B341" s="23"/>
      <c r="C341" s="24"/>
      <c r="D341" s="23"/>
      <c r="E341" s="24"/>
      <c r="F341" s="22"/>
      <c r="G341" s="26" t="str">
        <f t="shared" si="5"/>
        <v/>
      </c>
      <c r="H341" s="25" t="str">
        <f>(IF((COUNTBLANK(E341))=1,"",(IF((ISERROR((VLOOKUP((IF((VALUE((TEXT(F341,"mmdd"))))&gt;=801,(YEAR(F341)),(YEAR(F341)))),'Master Roster Data'!$M$1721:$N$1730,2,FALSE)))),"Player Appears to Be Too Old or Too Young",(VLOOKUP((IF((VALUE((TEXT(F341,"mmdd"))))&gt;=801,(YEAR(F341)),(YEAR(F341)))),'Master Roster Data'!$M$1721:$N$1730,2,FALSE))))))</f>
        <v/>
      </c>
      <c r="J341" s="13"/>
    </row>
    <row r="342" spans="2:10" ht="15" x14ac:dyDescent="0.2">
      <c r="B342" s="23"/>
      <c r="C342" s="24"/>
      <c r="D342" s="23"/>
      <c r="E342" s="24"/>
      <c r="F342" s="22"/>
      <c r="G342" s="26" t="str">
        <f t="shared" si="5"/>
        <v/>
      </c>
      <c r="H342" s="25" t="str">
        <f>(IF((COUNTBLANK(E342))=1,"",(IF((ISERROR((VLOOKUP((IF((VALUE((TEXT(F342,"mmdd"))))&gt;=801,(YEAR(F342)),(YEAR(F342)))),'Master Roster Data'!$M$1721:$N$1730,2,FALSE)))),"Player Appears to Be Too Old or Too Young",(VLOOKUP((IF((VALUE((TEXT(F342,"mmdd"))))&gt;=801,(YEAR(F342)),(YEAR(F342)))),'Master Roster Data'!$M$1721:$N$1730,2,FALSE))))))</f>
        <v/>
      </c>
      <c r="J342" s="13"/>
    </row>
    <row r="343" spans="2:10" ht="15" x14ac:dyDescent="0.2">
      <c r="B343" s="23"/>
      <c r="C343" s="24"/>
      <c r="D343" s="23"/>
      <c r="E343" s="24"/>
      <c r="F343" s="22"/>
      <c r="G343" s="26" t="str">
        <f t="shared" si="5"/>
        <v/>
      </c>
      <c r="H343" s="25" t="str">
        <f>(IF((COUNTBLANK(E343))=1,"",(IF((ISERROR((VLOOKUP((IF((VALUE((TEXT(F343,"mmdd"))))&gt;=801,(YEAR(F343)),(YEAR(F343)))),'Master Roster Data'!$M$1721:$N$1730,2,FALSE)))),"Player Appears to Be Too Old or Too Young",(VLOOKUP((IF((VALUE((TEXT(F343,"mmdd"))))&gt;=801,(YEAR(F343)),(YEAR(F343)))),'Master Roster Data'!$M$1721:$N$1730,2,FALSE))))))</f>
        <v/>
      </c>
      <c r="J343" s="13"/>
    </row>
    <row r="344" spans="2:10" ht="15" x14ac:dyDescent="0.2">
      <c r="B344" s="23"/>
      <c r="C344" s="24"/>
      <c r="D344" s="23"/>
      <c r="E344" s="24"/>
      <c r="F344" s="22"/>
      <c r="G344" s="26" t="str">
        <f t="shared" si="5"/>
        <v/>
      </c>
      <c r="H344" s="25" t="str">
        <f>(IF((COUNTBLANK(E344))=1,"",(IF((ISERROR((VLOOKUP((IF((VALUE((TEXT(F344,"mmdd"))))&gt;=801,(YEAR(F344)),(YEAR(F344)))),'Master Roster Data'!$M$1721:$N$1730,2,FALSE)))),"Player Appears to Be Too Old or Too Young",(VLOOKUP((IF((VALUE((TEXT(F344,"mmdd"))))&gt;=801,(YEAR(F344)),(YEAR(F344)))),'Master Roster Data'!$M$1721:$N$1730,2,FALSE))))))</f>
        <v/>
      </c>
      <c r="J344" s="13"/>
    </row>
    <row r="345" spans="2:10" ht="15" x14ac:dyDescent="0.2">
      <c r="B345" s="23"/>
      <c r="C345" s="24"/>
      <c r="D345" s="23"/>
      <c r="E345" s="24"/>
      <c r="F345" s="22"/>
      <c r="G345" s="26" t="str">
        <f t="shared" si="5"/>
        <v/>
      </c>
      <c r="H345" s="25" t="str">
        <f>(IF((COUNTBLANK(E345))=1,"",(IF((ISERROR((VLOOKUP((IF((VALUE((TEXT(F345,"mmdd"))))&gt;=801,(YEAR(F345)),(YEAR(F345)))),'Master Roster Data'!$M$1721:$N$1730,2,FALSE)))),"Player Appears to Be Too Old or Too Young",(VLOOKUP((IF((VALUE((TEXT(F345,"mmdd"))))&gt;=801,(YEAR(F345)),(YEAR(F345)))),'Master Roster Data'!$M$1721:$N$1730,2,FALSE))))))</f>
        <v/>
      </c>
      <c r="J345" s="13"/>
    </row>
    <row r="346" spans="2:10" ht="15" x14ac:dyDescent="0.2">
      <c r="B346" s="23"/>
      <c r="C346" s="24"/>
      <c r="D346" s="23"/>
      <c r="E346" s="24"/>
      <c r="F346" s="22"/>
      <c r="G346" s="26" t="str">
        <f t="shared" si="5"/>
        <v/>
      </c>
      <c r="H346" s="25" t="str">
        <f>(IF((COUNTBLANK(E346))=1,"",(IF((ISERROR((VLOOKUP((IF((VALUE((TEXT(F346,"mmdd"))))&gt;=801,(YEAR(F346)),(YEAR(F346)))),'Master Roster Data'!$M$1721:$N$1730,2,FALSE)))),"Player Appears to Be Too Old or Too Young",(VLOOKUP((IF((VALUE((TEXT(F346,"mmdd"))))&gt;=801,(YEAR(F346)),(YEAR(F346)))),'Master Roster Data'!$M$1721:$N$1730,2,FALSE))))))</f>
        <v/>
      </c>
      <c r="J346" s="13"/>
    </row>
    <row r="347" spans="2:10" ht="15" x14ac:dyDescent="0.2">
      <c r="B347" s="23"/>
      <c r="C347" s="24"/>
      <c r="D347" s="23"/>
      <c r="E347" s="24"/>
      <c r="F347" s="22"/>
      <c r="G347" s="26" t="str">
        <f t="shared" si="5"/>
        <v/>
      </c>
      <c r="H347" s="25" t="str">
        <f>(IF((COUNTBLANK(E347))=1,"",(IF((ISERROR((VLOOKUP((IF((VALUE((TEXT(F347,"mmdd"))))&gt;=801,(YEAR(F347)),(YEAR(F347)))),'Master Roster Data'!$M$1721:$N$1730,2,FALSE)))),"Player Appears to Be Too Old or Too Young",(VLOOKUP((IF((VALUE((TEXT(F347,"mmdd"))))&gt;=801,(YEAR(F347)),(YEAR(F347)))),'Master Roster Data'!$M$1721:$N$1730,2,FALSE))))))</f>
        <v/>
      </c>
      <c r="J347" s="13"/>
    </row>
    <row r="348" spans="2:10" ht="15" x14ac:dyDescent="0.2">
      <c r="B348" s="23"/>
      <c r="C348" s="24"/>
      <c r="D348" s="23"/>
      <c r="E348" s="24"/>
      <c r="F348" s="22"/>
      <c r="G348" s="26" t="str">
        <f t="shared" si="5"/>
        <v/>
      </c>
      <c r="H348" s="25" t="str">
        <f>(IF((COUNTBLANK(E348))=1,"",(IF((ISERROR((VLOOKUP((IF((VALUE((TEXT(F348,"mmdd"))))&gt;=801,(YEAR(F348)),(YEAR(F348)))),'Master Roster Data'!$M$1721:$N$1730,2,FALSE)))),"Player Appears to Be Too Old or Too Young",(VLOOKUP((IF((VALUE((TEXT(F348,"mmdd"))))&gt;=801,(YEAR(F348)),(YEAR(F348)))),'Master Roster Data'!$M$1721:$N$1730,2,FALSE))))))</f>
        <v/>
      </c>
      <c r="J348" s="13"/>
    </row>
    <row r="349" spans="2:10" ht="15" x14ac:dyDescent="0.2">
      <c r="B349" s="23"/>
      <c r="C349" s="24"/>
      <c r="D349" s="23"/>
      <c r="E349" s="24"/>
      <c r="F349" s="22"/>
      <c r="G349" s="26" t="str">
        <f t="shared" si="5"/>
        <v/>
      </c>
      <c r="H349" s="25" t="str">
        <f>(IF((COUNTBLANK(E349))=1,"",(IF((ISERROR((VLOOKUP((IF((VALUE((TEXT(F349,"mmdd"))))&gt;=801,(YEAR(F349)),(YEAR(F349)))),'Master Roster Data'!$M$1721:$N$1730,2,FALSE)))),"Player Appears to Be Too Old or Too Young",(VLOOKUP((IF((VALUE((TEXT(F349,"mmdd"))))&gt;=801,(YEAR(F349)),(YEAR(F349)))),'Master Roster Data'!$M$1721:$N$1730,2,FALSE))))))</f>
        <v/>
      </c>
      <c r="J349" s="13"/>
    </row>
    <row r="350" spans="2:10" ht="15" x14ac:dyDescent="0.2">
      <c r="B350" s="23"/>
      <c r="C350" s="24"/>
      <c r="D350" s="23"/>
      <c r="E350" s="24"/>
      <c r="F350" s="22"/>
      <c r="G350" s="26" t="str">
        <f t="shared" si="5"/>
        <v/>
      </c>
      <c r="H350" s="25" t="str">
        <f>(IF((COUNTBLANK(E350))=1,"",(IF((ISERROR((VLOOKUP((IF((VALUE((TEXT(F350,"mmdd"))))&gt;=801,(YEAR(F350)),(YEAR(F350)))),'Master Roster Data'!$M$1721:$N$1730,2,FALSE)))),"Player Appears to Be Too Old or Too Young",(VLOOKUP((IF((VALUE((TEXT(F350,"mmdd"))))&gt;=801,(YEAR(F350)),(YEAR(F350)))),'Master Roster Data'!$M$1721:$N$1730,2,FALSE))))))</f>
        <v/>
      </c>
      <c r="J350" s="13"/>
    </row>
    <row r="351" spans="2:10" ht="15" x14ac:dyDescent="0.2">
      <c r="B351" s="23"/>
      <c r="C351" s="24"/>
      <c r="D351" s="23"/>
      <c r="E351" s="24"/>
      <c r="F351" s="22"/>
      <c r="G351" s="26" t="str">
        <f t="shared" si="5"/>
        <v/>
      </c>
      <c r="H351" s="25" t="str">
        <f>(IF((COUNTBLANK(E351))=1,"",(IF((ISERROR((VLOOKUP((IF((VALUE((TEXT(F351,"mmdd"))))&gt;=801,(YEAR(F351)),(YEAR(F351)))),'Master Roster Data'!$M$1721:$N$1730,2,FALSE)))),"Player Appears to Be Too Old or Too Young",(VLOOKUP((IF((VALUE((TEXT(F351,"mmdd"))))&gt;=801,(YEAR(F351)),(YEAR(F351)))),'Master Roster Data'!$M$1721:$N$1730,2,FALSE))))))</f>
        <v/>
      </c>
      <c r="J351" s="13"/>
    </row>
    <row r="352" spans="2:10" ht="15" x14ac:dyDescent="0.2">
      <c r="B352" s="23"/>
      <c r="C352" s="24"/>
      <c r="D352" s="23"/>
      <c r="E352" s="24"/>
      <c r="F352" s="22"/>
      <c r="G352" s="26" t="str">
        <f t="shared" si="5"/>
        <v/>
      </c>
      <c r="H352" s="25" t="str">
        <f>(IF((COUNTBLANK(E352))=1,"",(IF((ISERROR((VLOOKUP((IF((VALUE((TEXT(F352,"mmdd"))))&gt;=801,(YEAR(F352)),(YEAR(F352)))),'Master Roster Data'!$M$1721:$N$1730,2,FALSE)))),"Player Appears to Be Too Old or Too Young",(VLOOKUP((IF((VALUE((TEXT(F352,"mmdd"))))&gt;=801,(YEAR(F352)),(YEAR(F352)))),'Master Roster Data'!$M$1721:$N$1730,2,FALSE))))))</f>
        <v/>
      </c>
      <c r="J352" s="13"/>
    </row>
    <row r="353" spans="2:10" ht="15" x14ac:dyDescent="0.2">
      <c r="B353" s="23"/>
      <c r="C353" s="24"/>
      <c r="D353" s="23"/>
      <c r="E353" s="24"/>
      <c r="F353" s="22"/>
      <c r="G353" s="26" t="str">
        <f t="shared" si="5"/>
        <v/>
      </c>
      <c r="H353" s="25" t="str">
        <f>(IF((COUNTBLANK(E353))=1,"",(IF((ISERROR((VLOOKUP((IF((VALUE((TEXT(F353,"mmdd"))))&gt;=801,(YEAR(F353)),(YEAR(F353)))),'Master Roster Data'!$M$1721:$N$1730,2,FALSE)))),"Player Appears to Be Too Old or Too Young",(VLOOKUP((IF((VALUE((TEXT(F353,"mmdd"))))&gt;=801,(YEAR(F353)),(YEAR(F353)))),'Master Roster Data'!$M$1721:$N$1730,2,FALSE))))))</f>
        <v/>
      </c>
      <c r="J353" s="13"/>
    </row>
    <row r="354" spans="2:10" ht="15" x14ac:dyDescent="0.2">
      <c r="B354" s="23"/>
      <c r="C354" s="24"/>
      <c r="D354" s="23"/>
      <c r="E354" s="24"/>
      <c r="F354" s="22"/>
      <c r="G354" s="26" t="str">
        <f t="shared" si="5"/>
        <v/>
      </c>
      <c r="H354" s="25" t="str">
        <f>(IF((COUNTBLANK(E354))=1,"",(IF((ISERROR((VLOOKUP((IF((VALUE((TEXT(F354,"mmdd"))))&gt;=801,(YEAR(F354)),(YEAR(F354)))),'Master Roster Data'!$M$1721:$N$1730,2,FALSE)))),"Player Appears to Be Too Old or Too Young",(VLOOKUP((IF((VALUE((TEXT(F354,"mmdd"))))&gt;=801,(YEAR(F354)),(YEAR(F354)))),'Master Roster Data'!$M$1721:$N$1730,2,FALSE))))))</f>
        <v/>
      </c>
      <c r="J354" s="13"/>
    </row>
    <row r="355" spans="2:10" ht="15" x14ac:dyDescent="0.2">
      <c r="B355" s="23"/>
      <c r="C355" s="24"/>
      <c r="D355" s="23"/>
      <c r="E355" s="24"/>
      <c r="F355" s="22"/>
      <c r="G355" s="26" t="str">
        <f t="shared" si="5"/>
        <v/>
      </c>
      <c r="H355" s="25" t="str">
        <f>(IF((COUNTBLANK(E355))=1,"",(IF((ISERROR((VLOOKUP((IF((VALUE((TEXT(F355,"mmdd"))))&gt;=801,(YEAR(F355)),(YEAR(F355)))),'Master Roster Data'!$M$1721:$N$1730,2,FALSE)))),"Player Appears to Be Too Old or Too Young",(VLOOKUP((IF((VALUE((TEXT(F355,"mmdd"))))&gt;=801,(YEAR(F355)),(YEAR(F355)))),'Master Roster Data'!$M$1721:$N$1730,2,FALSE))))))</f>
        <v/>
      </c>
      <c r="J355" s="13"/>
    </row>
    <row r="356" spans="2:10" ht="15" x14ac:dyDescent="0.2">
      <c r="B356" s="23"/>
      <c r="C356" s="24"/>
      <c r="D356" s="23"/>
      <c r="E356" s="24"/>
      <c r="F356" s="22"/>
      <c r="G356" s="26" t="str">
        <f t="shared" si="5"/>
        <v/>
      </c>
      <c r="H356" s="25" t="str">
        <f>(IF((COUNTBLANK(E356))=1,"",(IF((ISERROR((VLOOKUP((IF((VALUE((TEXT(F356,"mmdd"))))&gt;=801,(YEAR(F356)),(YEAR(F356)))),'Master Roster Data'!$M$1721:$N$1730,2,FALSE)))),"Player Appears to Be Too Old or Too Young",(VLOOKUP((IF((VALUE((TEXT(F356,"mmdd"))))&gt;=801,(YEAR(F356)),(YEAR(F356)))),'Master Roster Data'!$M$1721:$N$1730,2,FALSE))))))</f>
        <v/>
      </c>
      <c r="J356" s="13"/>
    </row>
    <row r="357" spans="2:10" ht="15" x14ac:dyDescent="0.2">
      <c r="B357" s="23"/>
      <c r="C357" s="24"/>
      <c r="D357" s="23"/>
      <c r="E357" s="24"/>
      <c r="F357" s="22"/>
      <c r="G357" s="26" t="str">
        <f t="shared" si="5"/>
        <v/>
      </c>
      <c r="H357" s="25" t="str">
        <f>(IF((COUNTBLANK(E357))=1,"",(IF((ISERROR((VLOOKUP((IF((VALUE((TEXT(F357,"mmdd"))))&gt;=801,(YEAR(F357)),(YEAR(F357)))),'Master Roster Data'!$M$1721:$N$1730,2,FALSE)))),"Player Appears to Be Too Old or Too Young",(VLOOKUP((IF((VALUE((TEXT(F357,"mmdd"))))&gt;=801,(YEAR(F357)),(YEAR(F357)))),'Master Roster Data'!$M$1721:$N$1730,2,FALSE))))))</f>
        <v/>
      </c>
      <c r="J357" s="13"/>
    </row>
    <row r="358" spans="2:10" ht="15" x14ac:dyDescent="0.2">
      <c r="B358" s="23"/>
      <c r="C358" s="24"/>
      <c r="D358" s="23"/>
      <c r="E358" s="24"/>
      <c r="F358" s="22"/>
      <c r="G358" s="26" t="str">
        <f t="shared" si="5"/>
        <v/>
      </c>
      <c r="H358" s="25" t="str">
        <f>(IF((COUNTBLANK(E358))=1,"",(IF((ISERROR((VLOOKUP((IF((VALUE((TEXT(F358,"mmdd"))))&gt;=801,(YEAR(F358)),(YEAR(F358)))),'Master Roster Data'!$M$1721:$N$1730,2,FALSE)))),"Player Appears to Be Too Old or Too Young",(VLOOKUP((IF((VALUE((TEXT(F358,"mmdd"))))&gt;=801,(YEAR(F358)),(YEAR(F358)))),'Master Roster Data'!$M$1721:$N$1730,2,FALSE))))))</f>
        <v/>
      </c>
      <c r="J358" s="13"/>
    </row>
    <row r="359" spans="2:10" ht="15" x14ac:dyDescent="0.2">
      <c r="B359" s="23"/>
      <c r="C359" s="24"/>
      <c r="D359" s="23"/>
      <c r="E359" s="24"/>
      <c r="F359" s="22"/>
      <c r="G359" s="26" t="str">
        <f t="shared" si="5"/>
        <v/>
      </c>
      <c r="H359" s="25" t="str">
        <f>(IF((COUNTBLANK(E359))=1,"",(IF((ISERROR((VLOOKUP((IF((VALUE((TEXT(F359,"mmdd"))))&gt;=801,(YEAR(F359)),(YEAR(F359)))),'Master Roster Data'!$M$1721:$N$1730,2,FALSE)))),"Player Appears to Be Too Old or Too Young",(VLOOKUP((IF((VALUE((TEXT(F359,"mmdd"))))&gt;=801,(YEAR(F359)),(YEAR(F359)))),'Master Roster Data'!$M$1721:$N$1730,2,FALSE))))))</f>
        <v/>
      </c>
      <c r="J359" s="13"/>
    </row>
    <row r="360" spans="2:10" ht="15" x14ac:dyDescent="0.2">
      <c r="B360" s="23"/>
      <c r="C360" s="24"/>
      <c r="D360" s="23"/>
      <c r="E360" s="24"/>
      <c r="F360" s="22"/>
      <c r="G360" s="26" t="str">
        <f t="shared" si="5"/>
        <v/>
      </c>
      <c r="H360" s="25" t="str">
        <f>(IF((COUNTBLANK(E360))=1,"",(IF((ISERROR((VLOOKUP((IF((VALUE((TEXT(F360,"mmdd"))))&gt;=801,(YEAR(F360)),(YEAR(F360)))),'Master Roster Data'!$M$1721:$N$1730,2,FALSE)))),"Player Appears to Be Too Old or Too Young",(VLOOKUP((IF((VALUE((TEXT(F360,"mmdd"))))&gt;=801,(YEAR(F360)),(YEAR(F360)))),'Master Roster Data'!$M$1721:$N$1730,2,FALSE))))))</f>
        <v/>
      </c>
      <c r="J360" s="13"/>
    </row>
    <row r="361" spans="2:10" ht="15" x14ac:dyDescent="0.2">
      <c r="B361" s="23"/>
      <c r="C361" s="24"/>
      <c r="D361" s="23"/>
      <c r="E361" s="24"/>
      <c r="F361" s="22"/>
      <c r="G361" s="26" t="str">
        <f t="shared" si="5"/>
        <v/>
      </c>
      <c r="H361" s="25" t="str">
        <f>(IF((COUNTBLANK(E361))=1,"",(IF((ISERROR((VLOOKUP((IF((VALUE((TEXT(F361,"mmdd"))))&gt;=801,(YEAR(F361)),(YEAR(F361)))),'Master Roster Data'!$M$1721:$N$1730,2,FALSE)))),"Player Appears to Be Too Old or Too Young",(VLOOKUP((IF((VALUE((TEXT(F361,"mmdd"))))&gt;=801,(YEAR(F361)),(YEAR(F361)))),'Master Roster Data'!$M$1721:$N$1730,2,FALSE))))))</f>
        <v/>
      </c>
      <c r="J361" s="13"/>
    </row>
    <row r="362" spans="2:10" ht="15" x14ac:dyDescent="0.2">
      <c r="B362" s="23"/>
      <c r="C362" s="24"/>
      <c r="D362" s="23"/>
      <c r="E362" s="24"/>
      <c r="F362" s="22"/>
      <c r="G362" s="26" t="str">
        <f t="shared" si="5"/>
        <v/>
      </c>
      <c r="H362" s="25" t="str">
        <f>(IF((COUNTBLANK(E362))=1,"",(IF((ISERROR((VLOOKUP((IF((VALUE((TEXT(F362,"mmdd"))))&gt;=801,(YEAR(F362)),(YEAR(F362)))),'Master Roster Data'!$M$1721:$N$1730,2,FALSE)))),"Player Appears to Be Too Old or Too Young",(VLOOKUP((IF((VALUE((TEXT(F362,"mmdd"))))&gt;=801,(YEAR(F362)),(YEAR(F362)))),'Master Roster Data'!$M$1721:$N$1730,2,FALSE))))))</f>
        <v/>
      </c>
      <c r="J362" s="13"/>
    </row>
    <row r="363" spans="2:10" ht="15" x14ac:dyDescent="0.2">
      <c r="B363" s="23"/>
      <c r="C363" s="24"/>
      <c r="D363" s="23"/>
      <c r="E363" s="24"/>
      <c r="F363" s="22"/>
      <c r="G363" s="26" t="str">
        <f t="shared" si="5"/>
        <v/>
      </c>
      <c r="H363" s="25" t="str">
        <f>(IF((COUNTBLANK(E363))=1,"",(IF((ISERROR((VLOOKUP((IF((VALUE((TEXT(F363,"mmdd"))))&gt;=801,(YEAR(F363)),(YEAR(F363)))),'Master Roster Data'!$M$1721:$N$1730,2,FALSE)))),"Player Appears to Be Too Old or Too Young",(VLOOKUP((IF((VALUE((TEXT(F363,"mmdd"))))&gt;=801,(YEAR(F363)),(YEAR(F363)))),'Master Roster Data'!$M$1721:$N$1730,2,FALSE))))))</f>
        <v/>
      </c>
      <c r="J363" s="13"/>
    </row>
    <row r="364" spans="2:10" ht="15" x14ac:dyDescent="0.2">
      <c r="B364" s="23"/>
      <c r="C364" s="24"/>
      <c r="D364" s="23"/>
      <c r="E364" s="24"/>
      <c r="F364" s="22"/>
      <c r="G364" s="26" t="str">
        <f t="shared" si="5"/>
        <v/>
      </c>
      <c r="H364" s="25" t="str">
        <f>(IF((COUNTBLANK(E364))=1,"",(IF((ISERROR((VLOOKUP((IF((VALUE((TEXT(F364,"mmdd"))))&gt;=801,(YEAR(F364)),(YEAR(F364)))),'Master Roster Data'!$M$1721:$N$1730,2,FALSE)))),"Player Appears to Be Too Old or Too Young",(VLOOKUP((IF((VALUE((TEXT(F364,"mmdd"))))&gt;=801,(YEAR(F364)),(YEAR(F364)))),'Master Roster Data'!$M$1721:$N$1730,2,FALSE))))))</f>
        <v/>
      </c>
      <c r="J364" s="13"/>
    </row>
    <row r="365" spans="2:10" ht="15" x14ac:dyDescent="0.2">
      <c r="B365" s="23"/>
      <c r="C365" s="24"/>
      <c r="D365" s="23"/>
      <c r="E365" s="24"/>
      <c r="F365" s="22"/>
      <c r="G365" s="26" t="str">
        <f t="shared" si="5"/>
        <v/>
      </c>
      <c r="H365" s="25" t="str">
        <f>(IF((COUNTBLANK(E365))=1,"",(IF((ISERROR((VLOOKUP((IF((VALUE((TEXT(F365,"mmdd"))))&gt;=801,(YEAR(F365)),(YEAR(F365)))),'Master Roster Data'!$M$1721:$N$1730,2,FALSE)))),"Player Appears to Be Too Old or Too Young",(VLOOKUP((IF((VALUE((TEXT(F365,"mmdd"))))&gt;=801,(YEAR(F365)),(YEAR(F365)))),'Master Roster Data'!$M$1721:$N$1730,2,FALSE))))))</f>
        <v/>
      </c>
      <c r="J365" s="13"/>
    </row>
    <row r="366" spans="2:10" ht="15" x14ac:dyDescent="0.2">
      <c r="B366" s="23"/>
      <c r="C366" s="24"/>
      <c r="D366" s="23"/>
      <c r="E366" s="24"/>
      <c r="F366" s="22"/>
      <c r="G366" s="26" t="str">
        <f t="shared" si="5"/>
        <v/>
      </c>
      <c r="H366" s="25" t="str">
        <f>(IF((COUNTBLANK(E366))=1,"",(IF((ISERROR((VLOOKUP((IF((VALUE((TEXT(F366,"mmdd"))))&gt;=801,(YEAR(F366)),(YEAR(F366)))),'Master Roster Data'!$M$1721:$N$1730,2,FALSE)))),"Player Appears to Be Too Old or Too Young",(VLOOKUP((IF((VALUE((TEXT(F366,"mmdd"))))&gt;=801,(YEAR(F366)),(YEAR(F366)))),'Master Roster Data'!$M$1721:$N$1730,2,FALSE))))))</f>
        <v/>
      </c>
      <c r="J366" s="13"/>
    </row>
    <row r="367" spans="2:10" ht="15" x14ac:dyDescent="0.2">
      <c r="B367" s="23"/>
      <c r="C367" s="24"/>
      <c r="D367" s="23"/>
      <c r="E367" s="24"/>
      <c r="F367" s="22"/>
      <c r="G367" s="26" t="str">
        <f t="shared" si="5"/>
        <v/>
      </c>
      <c r="H367" s="25" t="str">
        <f>(IF((COUNTBLANK(E367))=1,"",(IF((ISERROR((VLOOKUP((IF((VALUE((TEXT(F367,"mmdd"))))&gt;=801,(YEAR(F367)),(YEAR(F367)))),'Master Roster Data'!$M$1721:$N$1730,2,FALSE)))),"Player Appears to Be Too Old or Too Young",(VLOOKUP((IF((VALUE((TEXT(F367,"mmdd"))))&gt;=801,(YEAR(F367)),(YEAR(F367)))),'Master Roster Data'!$M$1721:$N$1730,2,FALSE))))))</f>
        <v/>
      </c>
      <c r="J367" s="13"/>
    </row>
    <row r="368" spans="2:10" ht="15" x14ac:dyDescent="0.2">
      <c r="B368" s="23"/>
      <c r="C368" s="24"/>
      <c r="D368" s="23"/>
      <c r="E368" s="24"/>
      <c r="F368" s="22"/>
      <c r="G368" s="26" t="str">
        <f t="shared" si="5"/>
        <v/>
      </c>
      <c r="H368" s="25" t="str">
        <f>(IF((COUNTBLANK(E368))=1,"",(IF((ISERROR((VLOOKUP((IF((VALUE((TEXT(F368,"mmdd"))))&gt;=801,(YEAR(F368)),(YEAR(F368)))),'Master Roster Data'!$M$1721:$N$1730,2,FALSE)))),"Player Appears to Be Too Old or Too Young",(VLOOKUP((IF((VALUE((TEXT(F368,"mmdd"))))&gt;=801,(YEAR(F368)),(YEAR(F368)))),'Master Roster Data'!$M$1721:$N$1730,2,FALSE))))))</f>
        <v/>
      </c>
      <c r="J368" s="13"/>
    </row>
    <row r="369" spans="2:10" ht="15" x14ac:dyDescent="0.2">
      <c r="B369" s="23"/>
      <c r="C369" s="24"/>
      <c r="D369" s="23"/>
      <c r="E369" s="24"/>
      <c r="F369" s="22"/>
      <c r="G369" s="26" t="str">
        <f t="shared" si="5"/>
        <v/>
      </c>
      <c r="H369" s="25" t="str">
        <f>(IF((COUNTBLANK(E369))=1,"",(IF((ISERROR((VLOOKUP((IF((VALUE((TEXT(F369,"mmdd"))))&gt;=801,(YEAR(F369)),(YEAR(F369)))),'Master Roster Data'!$M$1721:$N$1730,2,FALSE)))),"Player Appears to Be Too Old or Too Young",(VLOOKUP((IF((VALUE((TEXT(F369,"mmdd"))))&gt;=801,(YEAR(F369)),(YEAR(F369)))),'Master Roster Data'!$M$1721:$N$1730,2,FALSE))))))</f>
        <v/>
      </c>
      <c r="J369" s="13"/>
    </row>
    <row r="370" spans="2:10" ht="15" x14ac:dyDescent="0.2">
      <c r="B370" s="23"/>
      <c r="C370" s="24"/>
      <c r="D370" s="23"/>
      <c r="E370" s="24"/>
      <c r="F370" s="22"/>
      <c r="G370" s="26" t="str">
        <f t="shared" si="5"/>
        <v/>
      </c>
      <c r="H370" s="25" t="str">
        <f>(IF((COUNTBLANK(E370))=1,"",(IF((ISERROR((VLOOKUP((IF((VALUE((TEXT(F370,"mmdd"))))&gt;=801,(YEAR(F370)),(YEAR(F370)))),'Master Roster Data'!$M$1721:$N$1730,2,FALSE)))),"Player Appears to Be Too Old or Too Young",(VLOOKUP((IF((VALUE((TEXT(F370,"mmdd"))))&gt;=801,(YEAR(F370)),(YEAR(F370)))),'Master Roster Data'!$M$1721:$N$1730,2,FALSE))))))</f>
        <v/>
      </c>
      <c r="J370" s="13"/>
    </row>
    <row r="371" spans="2:10" ht="15" x14ac:dyDescent="0.2">
      <c r="B371" s="23"/>
      <c r="C371" s="24"/>
      <c r="D371" s="23"/>
      <c r="E371" s="24"/>
      <c r="F371" s="22"/>
      <c r="G371" s="26" t="str">
        <f t="shared" si="5"/>
        <v/>
      </c>
      <c r="H371" s="25" t="str">
        <f>(IF((COUNTBLANK(E371))=1,"",(IF((ISERROR((VLOOKUP((IF((VALUE((TEXT(F371,"mmdd"))))&gt;=801,(YEAR(F371)),(YEAR(F371)))),'Master Roster Data'!$M$1721:$N$1730,2,FALSE)))),"Player Appears to Be Too Old or Too Young",(VLOOKUP((IF((VALUE((TEXT(F371,"mmdd"))))&gt;=801,(YEAR(F371)),(YEAR(F371)))),'Master Roster Data'!$M$1721:$N$1730,2,FALSE))))))</f>
        <v/>
      </c>
      <c r="J371" s="13"/>
    </row>
    <row r="372" spans="2:10" ht="15" x14ac:dyDescent="0.2">
      <c r="B372" s="23"/>
      <c r="C372" s="24"/>
      <c r="D372" s="23"/>
      <c r="E372" s="24"/>
      <c r="F372" s="22"/>
      <c r="G372" s="26" t="str">
        <f t="shared" si="5"/>
        <v/>
      </c>
      <c r="H372" s="25" t="str">
        <f>(IF((COUNTBLANK(E372))=1,"",(IF((ISERROR((VLOOKUP((IF((VALUE((TEXT(F372,"mmdd"))))&gt;=801,(YEAR(F372)),(YEAR(F372)))),'Master Roster Data'!$M$1721:$N$1730,2,FALSE)))),"Player Appears to Be Too Old or Too Young",(VLOOKUP((IF((VALUE((TEXT(F372,"mmdd"))))&gt;=801,(YEAR(F372)),(YEAR(F372)))),'Master Roster Data'!$M$1721:$N$1730,2,FALSE))))))</f>
        <v/>
      </c>
      <c r="J372" s="13"/>
    </row>
    <row r="373" spans="2:10" ht="15" x14ac:dyDescent="0.2">
      <c r="B373" s="23"/>
      <c r="C373" s="24"/>
      <c r="D373" s="23"/>
      <c r="E373" s="24"/>
      <c r="F373" s="22"/>
      <c r="G373" s="26" t="str">
        <f t="shared" si="5"/>
        <v/>
      </c>
      <c r="H373" s="25" t="str">
        <f>(IF((COUNTBLANK(E373))=1,"",(IF((ISERROR((VLOOKUP((IF((VALUE((TEXT(F373,"mmdd"))))&gt;=801,(YEAR(F373)),(YEAR(F373)))),'Master Roster Data'!$M$1721:$N$1730,2,FALSE)))),"Player Appears to Be Too Old or Too Young",(VLOOKUP((IF((VALUE((TEXT(F373,"mmdd"))))&gt;=801,(YEAR(F373)),(YEAR(F373)))),'Master Roster Data'!$M$1721:$N$1730,2,FALSE))))))</f>
        <v/>
      </c>
      <c r="J373" s="13"/>
    </row>
    <row r="374" spans="2:10" ht="15" x14ac:dyDescent="0.2">
      <c r="B374" s="23"/>
      <c r="C374" s="24"/>
      <c r="D374" s="23"/>
      <c r="E374" s="24"/>
      <c r="F374" s="22"/>
      <c r="G374" s="26" t="str">
        <f t="shared" si="5"/>
        <v/>
      </c>
      <c r="H374" s="25" t="str">
        <f>(IF((COUNTBLANK(E374))=1,"",(IF((ISERROR((VLOOKUP((IF((VALUE((TEXT(F374,"mmdd"))))&gt;=801,(YEAR(F374)),(YEAR(F374)))),'Master Roster Data'!$M$1721:$N$1730,2,FALSE)))),"Player Appears to Be Too Old or Too Young",(VLOOKUP((IF((VALUE((TEXT(F374,"mmdd"))))&gt;=801,(YEAR(F374)),(YEAR(F374)))),'Master Roster Data'!$M$1721:$N$1730,2,FALSE))))))</f>
        <v/>
      </c>
      <c r="J374" s="13"/>
    </row>
    <row r="375" spans="2:10" ht="15" x14ac:dyDescent="0.2">
      <c r="B375" s="23"/>
      <c r="C375" s="24"/>
      <c r="D375" s="23"/>
      <c r="E375" s="24"/>
      <c r="F375" s="22"/>
      <c r="G375" s="26" t="str">
        <f t="shared" si="5"/>
        <v/>
      </c>
      <c r="H375" s="25" t="str">
        <f>(IF((COUNTBLANK(E375))=1,"",(IF((ISERROR((VLOOKUP((IF((VALUE((TEXT(F375,"mmdd"))))&gt;=801,(YEAR(F375)),(YEAR(F375)))),'Master Roster Data'!$M$1721:$N$1730,2,FALSE)))),"Player Appears to Be Too Old or Too Young",(VLOOKUP((IF((VALUE((TEXT(F375,"mmdd"))))&gt;=801,(YEAR(F375)),(YEAR(F375)))),'Master Roster Data'!$M$1721:$N$1730,2,FALSE))))))</f>
        <v/>
      </c>
      <c r="J375" s="13"/>
    </row>
    <row r="376" spans="2:10" ht="15" x14ac:dyDescent="0.2">
      <c r="B376" s="23"/>
      <c r="C376" s="24"/>
      <c r="D376" s="23"/>
      <c r="E376" s="24"/>
      <c r="F376" s="22"/>
      <c r="G376" s="26" t="str">
        <f t="shared" si="5"/>
        <v/>
      </c>
      <c r="H376" s="25" t="str">
        <f>(IF((COUNTBLANK(E376))=1,"",(IF((ISERROR((VLOOKUP((IF((VALUE((TEXT(F376,"mmdd"))))&gt;=801,(YEAR(F376)),(YEAR(F376)))),'Master Roster Data'!$M$1721:$N$1730,2,FALSE)))),"Player Appears to Be Too Old or Too Young",(VLOOKUP((IF((VALUE((TEXT(F376,"mmdd"))))&gt;=801,(YEAR(F376)),(YEAR(F376)))),'Master Roster Data'!$M$1721:$N$1730,2,FALSE))))))</f>
        <v/>
      </c>
      <c r="J376" s="13"/>
    </row>
    <row r="377" spans="2:10" ht="15" x14ac:dyDescent="0.2">
      <c r="B377" s="23"/>
      <c r="C377" s="24"/>
      <c r="D377" s="23"/>
      <c r="E377" s="24"/>
      <c r="F377" s="22"/>
      <c r="G377" s="26" t="str">
        <f t="shared" si="5"/>
        <v/>
      </c>
      <c r="H377" s="25" t="str">
        <f>(IF((COUNTBLANK(E377))=1,"",(IF((ISERROR((VLOOKUP((IF((VALUE((TEXT(F377,"mmdd"))))&gt;=801,(YEAR(F377)),(YEAR(F377)))),'Master Roster Data'!$M$1721:$N$1730,2,FALSE)))),"Player Appears to Be Too Old or Too Young",(VLOOKUP((IF((VALUE((TEXT(F377,"mmdd"))))&gt;=801,(YEAR(F377)),(YEAR(F377)))),'Master Roster Data'!$M$1721:$N$1730,2,FALSE))))))</f>
        <v/>
      </c>
      <c r="J377" s="13"/>
    </row>
    <row r="378" spans="2:10" ht="15" x14ac:dyDescent="0.2">
      <c r="B378" s="23"/>
      <c r="C378" s="24"/>
      <c r="D378" s="23"/>
      <c r="E378" s="24"/>
      <c r="F378" s="22"/>
      <c r="G378" s="26" t="str">
        <f t="shared" si="5"/>
        <v/>
      </c>
      <c r="H378" s="25" t="str">
        <f>(IF((COUNTBLANK(E378))=1,"",(IF((ISERROR((VLOOKUP((IF((VALUE((TEXT(F378,"mmdd"))))&gt;=801,(YEAR(F378)),(YEAR(F378)))),'Master Roster Data'!$M$1721:$N$1730,2,FALSE)))),"Player Appears to Be Too Old or Too Young",(VLOOKUP((IF((VALUE((TEXT(F378,"mmdd"))))&gt;=801,(YEAR(F378)),(YEAR(F378)))),'Master Roster Data'!$M$1721:$N$1730,2,FALSE))))))</f>
        <v/>
      </c>
      <c r="J378" s="13"/>
    </row>
    <row r="379" spans="2:10" ht="15" x14ac:dyDescent="0.2">
      <c r="B379" s="23"/>
      <c r="C379" s="24"/>
      <c r="D379" s="23"/>
      <c r="E379" s="24"/>
      <c r="F379" s="22"/>
      <c r="G379" s="26" t="str">
        <f t="shared" si="5"/>
        <v/>
      </c>
      <c r="H379" s="25" t="str">
        <f>(IF((COUNTBLANK(E379))=1,"",(IF((ISERROR((VLOOKUP((IF((VALUE((TEXT(F379,"mmdd"))))&gt;=801,(YEAR(F379)),(YEAR(F379)))),'Master Roster Data'!$M$1721:$N$1730,2,FALSE)))),"Player Appears to Be Too Old or Too Young",(VLOOKUP((IF((VALUE((TEXT(F379,"mmdd"))))&gt;=801,(YEAR(F379)),(YEAR(F379)))),'Master Roster Data'!$M$1721:$N$1730,2,FALSE))))))</f>
        <v/>
      </c>
      <c r="J379" s="13"/>
    </row>
    <row r="380" spans="2:10" ht="15" x14ac:dyDescent="0.2">
      <c r="B380" s="23"/>
      <c r="C380" s="24"/>
      <c r="D380" s="23"/>
      <c r="E380" s="24"/>
      <c r="F380" s="22"/>
      <c r="G380" s="26" t="str">
        <f t="shared" si="5"/>
        <v/>
      </c>
      <c r="H380" s="25" t="str">
        <f>(IF((COUNTBLANK(E380))=1,"",(IF((ISERROR((VLOOKUP((IF((VALUE((TEXT(F380,"mmdd"))))&gt;=801,(YEAR(F380)),(YEAR(F380)))),'Master Roster Data'!$M$1721:$N$1730,2,FALSE)))),"Player Appears to Be Too Old or Too Young",(VLOOKUP((IF((VALUE((TEXT(F380,"mmdd"))))&gt;=801,(YEAR(F380)),(YEAR(F380)))),'Master Roster Data'!$M$1721:$N$1730,2,FALSE))))))</f>
        <v/>
      </c>
      <c r="J380" s="13"/>
    </row>
    <row r="381" spans="2:10" ht="15" x14ac:dyDescent="0.2">
      <c r="B381" s="23"/>
      <c r="C381" s="24"/>
      <c r="D381" s="23"/>
      <c r="E381" s="24"/>
      <c r="F381" s="22"/>
      <c r="G381" s="26" t="str">
        <f t="shared" si="5"/>
        <v/>
      </c>
      <c r="H381" s="25" t="str">
        <f>(IF((COUNTBLANK(E381))=1,"",(IF((ISERROR((VLOOKUP((IF((VALUE((TEXT(F381,"mmdd"))))&gt;=801,(YEAR(F381)),(YEAR(F381)))),'Master Roster Data'!$M$1721:$N$1730,2,FALSE)))),"Player Appears to Be Too Old or Too Young",(VLOOKUP((IF((VALUE((TEXT(F381,"mmdd"))))&gt;=801,(YEAR(F381)),(YEAR(F381)))),'Master Roster Data'!$M$1721:$N$1730,2,FALSE))))))</f>
        <v/>
      </c>
      <c r="J381" s="13"/>
    </row>
    <row r="382" spans="2:10" ht="15" x14ac:dyDescent="0.2">
      <c r="B382" s="23"/>
      <c r="C382" s="24"/>
      <c r="D382" s="23"/>
      <c r="E382" s="24"/>
      <c r="F382" s="22"/>
      <c r="G382" s="26" t="str">
        <f t="shared" si="5"/>
        <v/>
      </c>
      <c r="H382" s="25" t="str">
        <f>(IF((COUNTBLANK(E382))=1,"",(IF((ISERROR((VLOOKUP((IF((VALUE((TEXT(F382,"mmdd"))))&gt;=801,(YEAR(F382)),(YEAR(F382)))),'Master Roster Data'!$M$1721:$N$1730,2,FALSE)))),"Player Appears to Be Too Old or Too Young",(VLOOKUP((IF((VALUE((TEXT(F382,"mmdd"))))&gt;=801,(YEAR(F382)),(YEAR(F382)))),'Master Roster Data'!$M$1721:$N$1730,2,FALSE))))))</f>
        <v/>
      </c>
      <c r="J382" s="13"/>
    </row>
    <row r="383" spans="2:10" ht="15" x14ac:dyDescent="0.2">
      <c r="B383" s="23"/>
      <c r="C383" s="24"/>
      <c r="D383" s="23"/>
      <c r="E383" s="24"/>
      <c r="F383" s="22"/>
      <c r="G383" s="26" t="str">
        <f t="shared" si="5"/>
        <v/>
      </c>
      <c r="H383" s="25" t="str">
        <f>(IF((COUNTBLANK(E383))=1,"",(IF((ISERROR((VLOOKUP((IF((VALUE((TEXT(F383,"mmdd"))))&gt;=801,(YEAR(F383)),(YEAR(F383)))),'Master Roster Data'!$M$1721:$N$1730,2,FALSE)))),"Player Appears to Be Too Old or Too Young",(VLOOKUP((IF((VALUE((TEXT(F383,"mmdd"))))&gt;=801,(YEAR(F383)),(YEAR(F383)))),'Master Roster Data'!$M$1721:$N$1730,2,FALSE))))))</f>
        <v/>
      </c>
      <c r="J383" s="13"/>
    </row>
    <row r="384" spans="2:10" ht="15" x14ac:dyDescent="0.2">
      <c r="B384" s="23"/>
      <c r="C384" s="24"/>
      <c r="D384" s="23"/>
      <c r="E384" s="24"/>
      <c r="F384" s="22"/>
      <c r="G384" s="26" t="str">
        <f t="shared" si="5"/>
        <v/>
      </c>
      <c r="H384" s="25" t="str">
        <f>(IF((COUNTBLANK(E384))=1,"",(IF((ISERROR((VLOOKUP((IF((VALUE((TEXT(F384,"mmdd"))))&gt;=801,(YEAR(F384)),(YEAR(F384)))),'Master Roster Data'!$M$1721:$N$1730,2,FALSE)))),"Player Appears to Be Too Old or Too Young",(VLOOKUP((IF((VALUE((TEXT(F384,"mmdd"))))&gt;=801,(YEAR(F384)),(YEAR(F384)))),'Master Roster Data'!$M$1721:$N$1730,2,FALSE))))))</f>
        <v/>
      </c>
      <c r="J384" s="13"/>
    </row>
    <row r="385" spans="2:10" ht="15" x14ac:dyDescent="0.2">
      <c r="B385" s="23"/>
      <c r="C385" s="24"/>
      <c r="D385" s="23"/>
      <c r="E385" s="24"/>
      <c r="F385" s="22"/>
      <c r="G385" s="26" t="str">
        <f t="shared" si="5"/>
        <v/>
      </c>
      <c r="H385" s="25" t="str">
        <f>(IF((COUNTBLANK(E385))=1,"",(IF((ISERROR((VLOOKUP((IF((VALUE((TEXT(F385,"mmdd"))))&gt;=801,(YEAR(F385)),(YEAR(F385)))),'Master Roster Data'!$M$1721:$N$1730,2,FALSE)))),"Player Appears to Be Too Old or Too Young",(VLOOKUP((IF((VALUE((TEXT(F385,"mmdd"))))&gt;=801,(YEAR(F385)),(YEAR(F385)))),'Master Roster Data'!$M$1721:$N$1730,2,FALSE))))))</f>
        <v/>
      </c>
      <c r="J385" s="13"/>
    </row>
    <row r="386" spans="2:10" ht="15" x14ac:dyDescent="0.2">
      <c r="B386" s="23"/>
      <c r="C386" s="24"/>
      <c r="D386" s="23"/>
      <c r="E386" s="24"/>
      <c r="F386" s="22"/>
      <c r="G386" s="26" t="str">
        <f t="shared" si="5"/>
        <v/>
      </c>
      <c r="H386" s="25" t="str">
        <f>(IF((COUNTBLANK(E386))=1,"",(IF((ISERROR((VLOOKUP((IF((VALUE((TEXT(F386,"mmdd"))))&gt;=801,(YEAR(F386)),(YEAR(F386)))),'Master Roster Data'!$M$1721:$N$1730,2,FALSE)))),"Player Appears to Be Too Old or Too Young",(VLOOKUP((IF((VALUE((TEXT(F386,"mmdd"))))&gt;=801,(YEAR(F386)),(YEAR(F386)))),'Master Roster Data'!$M$1721:$N$1730,2,FALSE))))))</f>
        <v/>
      </c>
      <c r="J386" s="13"/>
    </row>
    <row r="387" spans="2:10" ht="15" x14ac:dyDescent="0.2">
      <c r="B387" s="23"/>
      <c r="C387" s="24"/>
      <c r="D387" s="23"/>
      <c r="E387" s="24"/>
      <c r="F387" s="22"/>
      <c r="G387" s="26" t="str">
        <f t="shared" si="5"/>
        <v/>
      </c>
      <c r="H387" s="25" t="str">
        <f>(IF((COUNTBLANK(E387))=1,"",(IF((ISERROR((VLOOKUP((IF((VALUE((TEXT(F387,"mmdd"))))&gt;=801,(YEAR(F387)),(YEAR(F387)))),'Master Roster Data'!$M$1721:$N$1730,2,FALSE)))),"Player Appears to Be Too Old or Too Young",(VLOOKUP((IF((VALUE((TEXT(F387,"mmdd"))))&gt;=801,(YEAR(F387)),(YEAR(F387)))),'Master Roster Data'!$M$1721:$N$1730,2,FALSE))))))</f>
        <v/>
      </c>
      <c r="J387" s="13"/>
    </row>
    <row r="388" spans="2:10" ht="15" x14ac:dyDescent="0.2">
      <c r="B388" s="23"/>
      <c r="C388" s="24"/>
      <c r="D388" s="23"/>
      <c r="E388" s="24"/>
      <c r="F388" s="22"/>
      <c r="G388" s="26" t="str">
        <f t="shared" si="5"/>
        <v/>
      </c>
      <c r="H388" s="25" t="str">
        <f>(IF((COUNTBLANK(E388))=1,"",(IF((ISERROR((VLOOKUP((IF((VALUE((TEXT(F388,"mmdd"))))&gt;=801,(YEAR(F388)),(YEAR(F388)))),'Master Roster Data'!$M$1721:$N$1730,2,FALSE)))),"Player Appears to Be Too Old or Too Young",(VLOOKUP((IF((VALUE((TEXT(F388,"mmdd"))))&gt;=801,(YEAR(F388)),(YEAR(F388)))),'Master Roster Data'!$M$1721:$N$1730,2,FALSE))))))</f>
        <v/>
      </c>
      <c r="J388" s="13"/>
    </row>
    <row r="389" spans="2:10" ht="15" x14ac:dyDescent="0.2">
      <c r="B389" s="23"/>
      <c r="C389" s="24"/>
      <c r="D389" s="23"/>
      <c r="E389" s="24"/>
      <c r="F389" s="22"/>
      <c r="G389" s="26" t="str">
        <f t="shared" si="5"/>
        <v/>
      </c>
      <c r="H389" s="25" t="str">
        <f>(IF((COUNTBLANK(E389))=1,"",(IF((ISERROR((VLOOKUP((IF((VALUE((TEXT(F389,"mmdd"))))&gt;=801,(YEAR(F389)),(YEAR(F389)))),'Master Roster Data'!$M$1721:$N$1730,2,FALSE)))),"Player Appears to Be Too Old or Too Young",(VLOOKUP((IF((VALUE((TEXT(F389,"mmdd"))))&gt;=801,(YEAR(F389)),(YEAR(F389)))),'Master Roster Data'!$M$1721:$N$1730,2,FALSE))))))</f>
        <v/>
      </c>
      <c r="J389" s="13"/>
    </row>
    <row r="390" spans="2:10" ht="15" x14ac:dyDescent="0.2">
      <c r="B390" s="23"/>
      <c r="C390" s="24"/>
      <c r="D390" s="23"/>
      <c r="E390" s="24"/>
      <c r="F390" s="22"/>
      <c r="G390" s="26" t="str">
        <f t="shared" ref="G390:G453" si="6">(IF(H390&gt;(MID(B390,1,3)),"Waiver Required",""))</f>
        <v/>
      </c>
      <c r="H390" s="25" t="str">
        <f>(IF((COUNTBLANK(E390))=1,"",(IF((ISERROR((VLOOKUP((IF((VALUE((TEXT(F390,"mmdd"))))&gt;=801,(YEAR(F390)),(YEAR(F390)))),'Master Roster Data'!$M$1721:$N$1730,2,FALSE)))),"Player Appears to Be Too Old or Too Young",(VLOOKUP((IF((VALUE((TEXT(F390,"mmdd"))))&gt;=801,(YEAR(F390)),(YEAR(F390)))),'Master Roster Data'!$M$1721:$N$1730,2,FALSE))))))</f>
        <v/>
      </c>
      <c r="J390" s="13"/>
    </row>
    <row r="391" spans="2:10" ht="15" x14ac:dyDescent="0.2">
      <c r="B391" s="23"/>
      <c r="C391" s="24"/>
      <c r="D391" s="23"/>
      <c r="E391" s="24"/>
      <c r="F391" s="22"/>
      <c r="G391" s="26" t="str">
        <f t="shared" si="6"/>
        <v/>
      </c>
      <c r="H391" s="25" t="str">
        <f>(IF((COUNTBLANK(E391))=1,"",(IF((ISERROR((VLOOKUP((IF((VALUE((TEXT(F391,"mmdd"))))&gt;=801,(YEAR(F391)),(YEAR(F391)))),'Master Roster Data'!$M$1721:$N$1730,2,FALSE)))),"Player Appears to Be Too Old or Too Young",(VLOOKUP((IF((VALUE((TEXT(F391,"mmdd"))))&gt;=801,(YEAR(F391)),(YEAR(F391)))),'Master Roster Data'!$M$1721:$N$1730,2,FALSE))))))</f>
        <v/>
      </c>
      <c r="J391" s="13"/>
    </row>
    <row r="392" spans="2:10" ht="15" x14ac:dyDescent="0.2">
      <c r="B392" s="23"/>
      <c r="C392" s="24"/>
      <c r="D392" s="23"/>
      <c r="E392" s="24"/>
      <c r="F392" s="22"/>
      <c r="G392" s="26" t="str">
        <f t="shared" si="6"/>
        <v/>
      </c>
      <c r="H392" s="25" t="str">
        <f>(IF((COUNTBLANK(E392))=1,"",(IF((ISERROR((VLOOKUP((IF((VALUE((TEXT(F392,"mmdd"))))&gt;=801,(YEAR(F392)),(YEAR(F392)))),'Master Roster Data'!$M$1721:$N$1730,2,FALSE)))),"Player Appears to Be Too Old or Too Young",(VLOOKUP((IF((VALUE((TEXT(F392,"mmdd"))))&gt;=801,(YEAR(F392)),(YEAR(F392)))),'Master Roster Data'!$M$1721:$N$1730,2,FALSE))))))</f>
        <v/>
      </c>
      <c r="J392" s="13"/>
    </row>
    <row r="393" spans="2:10" ht="15" x14ac:dyDescent="0.2">
      <c r="B393" s="23"/>
      <c r="C393" s="24"/>
      <c r="D393" s="23"/>
      <c r="E393" s="24"/>
      <c r="F393" s="22"/>
      <c r="G393" s="26" t="str">
        <f t="shared" si="6"/>
        <v/>
      </c>
      <c r="H393" s="25" t="str">
        <f>(IF((COUNTBLANK(E393))=1,"",(IF((ISERROR((VLOOKUP((IF((VALUE((TEXT(F393,"mmdd"))))&gt;=801,(YEAR(F393)),(YEAR(F393)))),'Master Roster Data'!$M$1721:$N$1730,2,FALSE)))),"Player Appears to Be Too Old or Too Young",(VLOOKUP((IF((VALUE((TEXT(F393,"mmdd"))))&gt;=801,(YEAR(F393)),(YEAR(F393)))),'Master Roster Data'!$M$1721:$N$1730,2,FALSE))))))</f>
        <v/>
      </c>
      <c r="J393" s="13"/>
    </row>
    <row r="394" spans="2:10" ht="15" x14ac:dyDescent="0.2">
      <c r="B394" s="23"/>
      <c r="C394" s="24"/>
      <c r="D394" s="23"/>
      <c r="E394" s="24"/>
      <c r="F394" s="22"/>
      <c r="G394" s="26" t="str">
        <f t="shared" si="6"/>
        <v/>
      </c>
      <c r="H394" s="25" t="str">
        <f>(IF((COUNTBLANK(E394))=1,"",(IF((ISERROR((VLOOKUP((IF((VALUE((TEXT(F394,"mmdd"))))&gt;=801,(YEAR(F394)),(YEAR(F394)))),'Master Roster Data'!$M$1721:$N$1730,2,FALSE)))),"Player Appears to Be Too Old or Too Young",(VLOOKUP((IF((VALUE((TEXT(F394,"mmdd"))))&gt;=801,(YEAR(F394)),(YEAR(F394)))),'Master Roster Data'!$M$1721:$N$1730,2,FALSE))))))</f>
        <v/>
      </c>
      <c r="J394" s="13"/>
    </row>
    <row r="395" spans="2:10" ht="15" x14ac:dyDescent="0.2">
      <c r="B395" s="23"/>
      <c r="C395" s="24"/>
      <c r="D395" s="23"/>
      <c r="E395" s="24"/>
      <c r="F395" s="22"/>
      <c r="G395" s="26" t="str">
        <f t="shared" si="6"/>
        <v/>
      </c>
      <c r="H395" s="25" t="str">
        <f>(IF((COUNTBLANK(E395))=1,"",(IF((ISERROR((VLOOKUP((IF((VALUE((TEXT(F395,"mmdd"))))&gt;=801,(YEAR(F395)),(YEAR(F395)))),'Master Roster Data'!$M$1721:$N$1730,2,FALSE)))),"Player Appears to Be Too Old or Too Young",(VLOOKUP((IF((VALUE((TEXT(F395,"mmdd"))))&gt;=801,(YEAR(F395)),(YEAR(F395)))),'Master Roster Data'!$M$1721:$N$1730,2,FALSE))))))</f>
        <v/>
      </c>
      <c r="J395" s="13"/>
    </row>
    <row r="396" spans="2:10" ht="15" x14ac:dyDescent="0.2">
      <c r="B396" s="23"/>
      <c r="C396" s="24"/>
      <c r="D396" s="23"/>
      <c r="E396" s="24"/>
      <c r="F396" s="22"/>
      <c r="G396" s="26" t="str">
        <f t="shared" si="6"/>
        <v/>
      </c>
      <c r="H396" s="25" t="str">
        <f>(IF((COUNTBLANK(E396))=1,"",(IF((ISERROR((VLOOKUP((IF((VALUE((TEXT(F396,"mmdd"))))&gt;=801,(YEAR(F396)),(YEAR(F396)))),'Master Roster Data'!$M$1721:$N$1730,2,FALSE)))),"Player Appears to Be Too Old or Too Young",(VLOOKUP((IF((VALUE((TEXT(F396,"mmdd"))))&gt;=801,(YEAR(F396)),(YEAR(F396)))),'Master Roster Data'!$M$1721:$N$1730,2,FALSE))))))</f>
        <v/>
      </c>
      <c r="J396" s="13"/>
    </row>
    <row r="397" spans="2:10" ht="15" x14ac:dyDescent="0.2">
      <c r="B397" s="23"/>
      <c r="C397" s="24"/>
      <c r="D397" s="23"/>
      <c r="E397" s="24"/>
      <c r="F397" s="22"/>
      <c r="G397" s="26" t="str">
        <f t="shared" si="6"/>
        <v/>
      </c>
      <c r="H397" s="25" t="str">
        <f>(IF((COUNTBLANK(E397))=1,"",(IF((ISERROR((VLOOKUP((IF((VALUE((TEXT(F397,"mmdd"))))&gt;=801,(YEAR(F397)),(YEAR(F397)))),'Master Roster Data'!$M$1721:$N$1730,2,FALSE)))),"Player Appears to Be Too Old or Too Young",(VLOOKUP((IF((VALUE((TEXT(F397,"mmdd"))))&gt;=801,(YEAR(F397)),(YEAR(F397)))),'Master Roster Data'!$M$1721:$N$1730,2,FALSE))))))</f>
        <v/>
      </c>
      <c r="J397" s="13"/>
    </row>
    <row r="398" spans="2:10" ht="15" x14ac:dyDescent="0.2">
      <c r="B398" s="23"/>
      <c r="C398" s="24"/>
      <c r="D398" s="23"/>
      <c r="E398" s="24"/>
      <c r="F398" s="22"/>
      <c r="G398" s="26" t="str">
        <f t="shared" si="6"/>
        <v/>
      </c>
      <c r="H398" s="25" t="str">
        <f>(IF((COUNTBLANK(E398))=1,"",(IF((ISERROR((VLOOKUP((IF((VALUE((TEXT(F398,"mmdd"))))&gt;=801,(YEAR(F398)),(YEAR(F398)))),'Master Roster Data'!$M$1721:$N$1730,2,FALSE)))),"Player Appears to Be Too Old or Too Young",(VLOOKUP((IF((VALUE((TEXT(F398,"mmdd"))))&gt;=801,(YEAR(F398)),(YEAR(F398)))),'Master Roster Data'!$M$1721:$N$1730,2,FALSE))))))</f>
        <v/>
      </c>
      <c r="J398" s="13"/>
    </row>
    <row r="399" spans="2:10" ht="15" x14ac:dyDescent="0.2">
      <c r="B399" s="23"/>
      <c r="C399" s="24"/>
      <c r="D399" s="23"/>
      <c r="E399" s="24"/>
      <c r="F399" s="22"/>
      <c r="G399" s="26" t="str">
        <f t="shared" si="6"/>
        <v/>
      </c>
      <c r="H399" s="25" t="str">
        <f>(IF((COUNTBLANK(E399))=1,"",(IF((ISERROR((VLOOKUP((IF((VALUE((TEXT(F399,"mmdd"))))&gt;=801,(YEAR(F399)),(YEAR(F399)))),'Master Roster Data'!$M$1721:$N$1730,2,FALSE)))),"Player Appears to Be Too Old or Too Young",(VLOOKUP((IF((VALUE((TEXT(F399,"mmdd"))))&gt;=801,(YEAR(F399)),(YEAR(F399)))),'Master Roster Data'!$M$1721:$N$1730,2,FALSE))))))</f>
        <v/>
      </c>
      <c r="J399" s="13"/>
    </row>
    <row r="400" spans="2:10" ht="15" x14ac:dyDescent="0.2">
      <c r="B400" s="23"/>
      <c r="C400" s="24"/>
      <c r="D400" s="23"/>
      <c r="E400" s="24"/>
      <c r="F400" s="22"/>
      <c r="G400" s="26" t="str">
        <f t="shared" si="6"/>
        <v/>
      </c>
      <c r="H400" s="25" t="str">
        <f>(IF((COUNTBLANK(E400))=1,"",(IF((ISERROR((VLOOKUP((IF((VALUE((TEXT(F400,"mmdd"))))&gt;=801,(YEAR(F400)),(YEAR(F400)))),'Master Roster Data'!$M$1721:$N$1730,2,FALSE)))),"Player Appears to Be Too Old or Too Young",(VLOOKUP((IF((VALUE((TEXT(F400,"mmdd"))))&gt;=801,(YEAR(F400)),(YEAR(F400)))),'Master Roster Data'!$M$1721:$N$1730,2,FALSE))))))</f>
        <v/>
      </c>
      <c r="J400" s="13"/>
    </row>
    <row r="401" spans="2:10" ht="15" x14ac:dyDescent="0.2">
      <c r="B401" s="23"/>
      <c r="C401" s="24"/>
      <c r="D401" s="23"/>
      <c r="E401" s="24"/>
      <c r="F401" s="22"/>
      <c r="G401" s="26" t="str">
        <f t="shared" si="6"/>
        <v/>
      </c>
      <c r="H401" s="25" t="str">
        <f>(IF((COUNTBLANK(E401))=1,"",(IF((ISERROR((VLOOKUP((IF((VALUE((TEXT(F401,"mmdd"))))&gt;=801,(YEAR(F401)),(YEAR(F401)))),'Master Roster Data'!$M$1721:$N$1730,2,FALSE)))),"Player Appears to Be Too Old or Too Young",(VLOOKUP((IF((VALUE((TEXT(F401,"mmdd"))))&gt;=801,(YEAR(F401)),(YEAR(F401)))),'Master Roster Data'!$M$1721:$N$1730,2,FALSE))))))</f>
        <v/>
      </c>
      <c r="J401" s="13"/>
    </row>
    <row r="402" spans="2:10" ht="15" x14ac:dyDescent="0.2">
      <c r="B402" s="23"/>
      <c r="C402" s="24"/>
      <c r="D402" s="23"/>
      <c r="E402" s="24"/>
      <c r="F402" s="22"/>
      <c r="G402" s="26" t="str">
        <f t="shared" si="6"/>
        <v/>
      </c>
      <c r="H402" s="25" t="str">
        <f>(IF((COUNTBLANK(E402))=1,"",(IF((ISERROR((VLOOKUP((IF((VALUE((TEXT(F402,"mmdd"))))&gt;=801,(YEAR(F402)),(YEAR(F402)))),'Master Roster Data'!$M$1721:$N$1730,2,FALSE)))),"Player Appears to Be Too Old or Too Young",(VLOOKUP((IF((VALUE((TEXT(F402,"mmdd"))))&gt;=801,(YEAR(F402)),(YEAR(F402)))),'Master Roster Data'!$M$1721:$N$1730,2,FALSE))))))</f>
        <v/>
      </c>
      <c r="J402" s="13"/>
    </row>
    <row r="403" spans="2:10" ht="15" x14ac:dyDescent="0.2">
      <c r="B403" s="23"/>
      <c r="C403" s="24"/>
      <c r="D403" s="23"/>
      <c r="E403" s="24"/>
      <c r="F403" s="22"/>
      <c r="G403" s="26" t="str">
        <f t="shared" si="6"/>
        <v/>
      </c>
      <c r="H403" s="25" t="str">
        <f>(IF((COUNTBLANK(E403))=1,"",(IF((ISERROR((VLOOKUP((IF((VALUE((TEXT(F403,"mmdd"))))&gt;=801,(YEAR(F403)),(YEAR(F403)))),'Master Roster Data'!$M$1721:$N$1730,2,FALSE)))),"Player Appears to Be Too Old or Too Young",(VLOOKUP((IF((VALUE((TEXT(F403,"mmdd"))))&gt;=801,(YEAR(F403)),(YEAR(F403)))),'Master Roster Data'!$M$1721:$N$1730,2,FALSE))))))</f>
        <v/>
      </c>
      <c r="J403" s="13"/>
    </row>
    <row r="404" spans="2:10" ht="15" x14ac:dyDescent="0.2">
      <c r="B404" s="23"/>
      <c r="C404" s="24"/>
      <c r="D404" s="23"/>
      <c r="E404" s="24"/>
      <c r="F404" s="22"/>
      <c r="G404" s="26" t="str">
        <f t="shared" si="6"/>
        <v/>
      </c>
      <c r="H404" s="25" t="str">
        <f>(IF((COUNTBLANK(E404))=1,"",(IF((ISERROR((VLOOKUP((IF((VALUE((TEXT(F404,"mmdd"))))&gt;=801,(YEAR(F404)),(YEAR(F404)))),'Master Roster Data'!$M$1721:$N$1730,2,FALSE)))),"Player Appears to Be Too Old or Too Young",(VLOOKUP((IF((VALUE((TEXT(F404,"mmdd"))))&gt;=801,(YEAR(F404)),(YEAR(F404)))),'Master Roster Data'!$M$1721:$N$1730,2,FALSE))))))</f>
        <v/>
      </c>
      <c r="J404" s="13"/>
    </row>
    <row r="405" spans="2:10" ht="15" x14ac:dyDescent="0.2">
      <c r="B405" s="23"/>
      <c r="C405" s="24"/>
      <c r="D405" s="23"/>
      <c r="E405" s="24"/>
      <c r="F405" s="22"/>
      <c r="G405" s="26" t="str">
        <f t="shared" si="6"/>
        <v/>
      </c>
      <c r="H405" s="25" t="str">
        <f>(IF((COUNTBLANK(E405))=1,"",(IF((ISERROR((VLOOKUP((IF((VALUE((TEXT(F405,"mmdd"))))&gt;=801,(YEAR(F405)),(YEAR(F405)))),'Master Roster Data'!$M$1721:$N$1730,2,FALSE)))),"Player Appears to Be Too Old or Too Young",(VLOOKUP((IF((VALUE((TEXT(F405,"mmdd"))))&gt;=801,(YEAR(F405)),(YEAR(F405)))),'Master Roster Data'!$M$1721:$N$1730,2,FALSE))))))</f>
        <v/>
      </c>
      <c r="J405" s="13"/>
    </row>
    <row r="406" spans="2:10" ht="15" x14ac:dyDescent="0.2">
      <c r="B406" s="23"/>
      <c r="C406" s="24"/>
      <c r="D406" s="23"/>
      <c r="E406" s="24"/>
      <c r="F406" s="22"/>
      <c r="G406" s="26" t="str">
        <f t="shared" si="6"/>
        <v/>
      </c>
      <c r="H406" s="25" t="str">
        <f>(IF((COUNTBLANK(E406))=1,"",(IF((ISERROR((VLOOKUP((IF((VALUE((TEXT(F406,"mmdd"))))&gt;=801,(YEAR(F406)),(YEAR(F406)))),'Master Roster Data'!$M$1721:$N$1730,2,FALSE)))),"Player Appears to Be Too Old or Too Young",(VLOOKUP((IF((VALUE((TEXT(F406,"mmdd"))))&gt;=801,(YEAR(F406)),(YEAR(F406)))),'Master Roster Data'!$M$1721:$N$1730,2,FALSE))))))</f>
        <v/>
      </c>
      <c r="J406" s="13"/>
    </row>
    <row r="407" spans="2:10" ht="15" x14ac:dyDescent="0.2">
      <c r="B407" s="23"/>
      <c r="C407" s="24"/>
      <c r="D407" s="23"/>
      <c r="E407" s="24"/>
      <c r="F407" s="22"/>
      <c r="G407" s="26" t="str">
        <f t="shared" si="6"/>
        <v/>
      </c>
      <c r="H407" s="25" t="str">
        <f>(IF((COUNTBLANK(E407))=1,"",(IF((ISERROR((VLOOKUP((IF((VALUE((TEXT(F407,"mmdd"))))&gt;=801,(YEAR(F407)),(YEAR(F407)))),'Master Roster Data'!$M$1721:$N$1730,2,FALSE)))),"Player Appears to Be Too Old or Too Young",(VLOOKUP((IF((VALUE((TEXT(F407,"mmdd"))))&gt;=801,(YEAR(F407)),(YEAR(F407)))),'Master Roster Data'!$M$1721:$N$1730,2,FALSE))))))</f>
        <v/>
      </c>
      <c r="J407" s="13"/>
    </row>
    <row r="408" spans="2:10" ht="15" x14ac:dyDescent="0.2">
      <c r="B408" s="23"/>
      <c r="C408" s="24"/>
      <c r="D408" s="23"/>
      <c r="E408" s="24"/>
      <c r="F408" s="22"/>
      <c r="G408" s="26" t="str">
        <f t="shared" si="6"/>
        <v/>
      </c>
      <c r="H408" s="25" t="str">
        <f>(IF((COUNTBLANK(E408))=1,"",(IF((ISERROR((VLOOKUP((IF((VALUE((TEXT(F408,"mmdd"))))&gt;=801,(YEAR(F408)),(YEAR(F408)))),'Master Roster Data'!$M$1721:$N$1730,2,FALSE)))),"Player Appears to Be Too Old or Too Young",(VLOOKUP((IF((VALUE((TEXT(F408,"mmdd"))))&gt;=801,(YEAR(F408)),(YEAR(F408)))),'Master Roster Data'!$M$1721:$N$1730,2,FALSE))))))</f>
        <v/>
      </c>
      <c r="J408" s="13"/>
    </row>
    <row r="409" spans="2:10" ht="15" x14ac:dyDescent="0.2">
      <c r="B409" s="23"/>
      <c r="C409" s="24"/>
      <c r="D409" s="23"/>
      <c r="E409" s="24"/>
      <c r="F409" s="22"/>
      <c r="G409" s="26" t="str">
        <f t="shared" si="6"/>
        <v/>
      </c>
      <c r="H409" s="25" t="str">
        <f>(IF((COUNTBLANK(E409))=1,"",(IF((ISERROR((VLOOKUP((IF((VALUE((TEXT(F409,"mmdd"))))&gt;=801,(YEAR(F409)),(YEAR(F409)))),'Master Roster Data'!$M$1721:$N$1730,2,FALSE)))),"Player Appears to Be Too Old or Too Young",(VLOOKUP((IF((VALUE((TEXT(F409,"mmdd"))))&gt;=801,(YEAR(F409)),(YEAR(F409)))),'Master Roster Data'!$M$1721:$N$1730,2,FALSE))))))</f>
        <v/>
      </c>
      <c r="J409" s="13"/>
    </row>
    <row r="410" spans="2:10" ht="15" x14ac:dyDescent="0.2">
      <c r="B410" s="23"/>
      <c r="C410" s="24"/>
      <c r="D410" s="23"/>
      <c r="E410" s="24"/>
      <c r="F410" s="22"/>
      <c r="G410" s="26" t="str">
        <f t="shared" si="6"/>
        <v/>
      </c>
      <c r="H410" s="25" t="str">
        <f>(IF((COUNTBLANK(E410))=1,"",(IF((ISERROR((VLOOKUP((IF((VALUE((TEXT(F410,"mmdd"))))&gt;=801,(YEAR(F410)),(YEAR(F410)))),'Master Roster Data'!$M$1721:$N$1730,2,FALSE)))),"Player Appears to Be Too Old or Too Young",(VLOOKUP((IF((VALUE((TEXT(F410,"mmdd"))))&gt;=801,(YEAR(F410)),(YEAR(F410)))),'Master Roster Data'!$M$1721:$N$1730,2,FALSE))))))</f>
        <v/>
      </c>
      <c r="J410" s="13"/>
    </row>
    <row r="411" spans="2:10" ht="15" x14ac:dyDescent="0.2">
      <c r="B411" s="23"/>
      <c r="C411" s="24"/>
      <c r="D411" s="23"/>
      <c r="E411" s="24"/>
      <c r="F411" s="22"/>
      <c r="G411" s="26" t="str">
        <f t="shared" si="6"/>
        <v/>
      </c>
      <c r="H411" s="25" t="str">
        <f>(IF((COUNTBLANK(E411))=1,"",(IF((ISERROR((VLOOKUP((IF((VALUE((TEXT(F411,"mmdd"))))&gt;=801,(YEAR(F411)),(YEAR(F411)))),'Master Roster Data'!$M$1721:$N$1730,2,FALSE)))),"Player Appears to Be Too Old or Too Young",(VLOOKUP((IF((VALUE((TEXT(F411,"mmdd"))))&gt;=801,(YEAR(F411)),(YEAR(F411)))),'Master Roster Data'!$M$1721:$N$1730,2,FALSE))))))</f>
        <v/>
      </c>
      <c r="J411" s="13"/>
    </row>
    <row r="412" spans="2:10" ht="15" x14ac:dyDescent="0.2">
      <c r="B412" s="23"/>
      <c r="C412" s="24"/>
      <c r="D412" s="23"/>
      <c r="E412" s="24"/>
      <c r="F412" s="22"/>
      <c r="G412" s="26" t="str">
        <f t="shared" si="6"/>
        <v/>
      </c>
      <c r="H412" s="25" t="str">
        <f>(IF((COUNTBLANK(E412))=1,"",(IF((ISERROR((VLOOKUP((IF((VALUE((TEXT(F412,"mmdd"))))&gt;=801,(YEAR(F412)),(YEAR(F412)))),'Master Roster Data'!$M$1721:$N$1730,2,FALSE)))),"Player Appears to Be Too Old or Too Young",(VLOOKUP((IF((VALUE((TEXT(F412,"mmdd"))))&gt;=801,(YEAR(F412)),(YEAR(F412)))),'Master Roster Data'!$M$1721:$N$1730,2,FALSE))))))</f>
        <v/>
      </c>
      <c r="J412" s="13"/>
    </row>
    <row r="413" spans="2:10" ht="15" x14ac:dyDescent="0.2">
      <c r="B413" s="23"/>
      <c r="C413" s="24"/>
      <c r="D413" s="23"/>
      <c r="E413" s="24"/>
      <c r="F413" s="22"/>
      <c r="G413" s="26" t="str">
        <f t="shared" si="6"/>
        <v/>
      </c>
      <c r="H413" s="25" t="str">
        <f>(IF((COUNTBLANK(E413))=1,"",(IF((ISERROR((VLOOKUP((IF((VALUE((TEXT(F413,"mmdd"))))&gt;=801,(YEAR(F413)),(YEAR(F413)))),'Master Roster Data'!$M$1721:$N$1730,2,FALSE)))),"Player Appears to Be Too Old or Too Young",(VLOOKUP((IF((VALUE((TEXT(F413,"mmdd"))))&gt;=801,(YEAR(F413)),(YEAR(F413)))),'Master Roster Data'!$M$1721:$N$1730,2,FALSE))))))</f>
        <v/>
      </c>
      <c r="J413" s="13"/>
    </row>
    <row r="414" spans="2:10" ht="15" x14ac:dyDescent="0.2">
      <c r="B414" s="23"/>
      <c r="C414" s="24"/>
      <c r="D414" s="23"/>
      <c r="E414" s="24"/>
      <c r="F414" s="22"/>
      <c r="G414" s="26" t="str">
        <f t="shared" si="6"/>
        <v/>
      </c>
      <c r="H414" s="25" t="str">
        <f>(IF((COUNTBLANK(E414))=1,"",(IF((ISERROR((VLOOKUP((IF((VALUE((TEXT(F414,"mmdd"))))&gt;=801,(YEAR(F414)),(YEAR(F414)))),'Master Roster Data'!$M$1721:$N$1730,2,FALSE)))),"Player Appears to Be Too Old or Too Young",(VLOOKUP((IF((VALUE((TEXT(F414,"mmdd"))))&gt;=801,(YEAR(F414)),(YEAR(F414)))),'Master Roster Data'!$M$1721:$N$1730,2,FALSE))))))</f>
        <v/>
      </c>
      <c r="J414" s="13"/>
    </row>
    <row r="415" spans="2:10" ht="15" x14ac:dyDescent="0.2">
      <c r="B415" s="23"/>
      <c r="C415" s="24"/>
      <c r="D415" s="23"/>
      <c r="E415" s="24"/>
      <c r="F415" s="22"/>
      <c r="G415" s="26" t="str">
        <f t="shared" si="6"/>
        <v/>
      </c>
      <c r="H415" s="25" t="str">
        <f>(IF((COUNTBLANK(E415))=1,"",(IF((ISERROR((VLOOKUP((IF((VALUE((TEXT(F415,"mmdd"))))&gt;=801,(YEAR(F415)),(YEAR(F415)))),'Master Roster Data'!$M$1721:$N$1730,2,FALSE)))),"Player Appears to Be Too Old or Too Young",(VLOOKUP((IF((VALUE((TEXT(F415,"mmdd"))))&gt;=801,(YEAR(F415)),(YEAR(F415)))),'Master Roster Data'!$M$1721:$N$1730,2,FALSE))))))</f>
        <v/>
      </c>
      <c r="J415" s="13"/>
    </row>
    <row r="416" spans="2:10" ht="15" x14ac:dyDescent="0.2">
      <c r="B416" s="23"/>
      <c r="C416" s="24"/>
      <c r="D416" s="23"/>
      <c r="E416" s="24"/>
      <c r="F416" s="22"/>
      <c r="G416" s="26" t="str">
        <f t="shared" si="6"/>
        <v/>
      </c>
      <c r="H416" s="25" t="str">
        <f>(IF((COUNTBLANK(E416))=1,"",(IF((ISERROR((VLOOKUP((IF((VALUE((TEXT(F416,"mmdd"))))&gt;=801,(YEAR(F416)),(YEAR(F416)))),'Master Roster Data'!$M$1721:$N$1730,2,FALSE)))),"Player Appears to Be Too Old or Too Young",(VLOOKUP((IF((VALUE((TEXT(F416,"mmdd"))))&gt;=801,(YEAR(F416)),(YEAR(F416)))),'Master Roster Data'!$M$1721:$N$1730,2,FALSE))))))</f>
        <v/>
      </c>
      <c r="J416" s="13"/>
    </row>
    <row r="417" spans="2:10" ht="15" x14ac:dyDescent="0.2">
      <c r="B417" s="23"/>
      <c r="C417" s="24"/>
      <c r="D417" s="23"/>
      <c r="E417" s="24"/>
      <c r="F417" s="22"/>
      <c r="G417" s="26" t="str">
        <f t="shared" si="6"/>
        <v/>
      </c>
      <c r="H417" s="25" t="str">
        <f>(IF((COUNTBLANK(E417))=1,"",(IF((ISERROR((VLOOKUP((IF((VALUE((TEXT(F417,"mmdd"))))&gt;=801,(YEAR(F417)),(YEAR(F417)))),'Master Roster Data'!$M$1721:$N$1730,2,FALSE)))),"Player Appears to Be Too Old or Too Young",(VLOOKUP((IF((VALUE((TEXT(F417,"mmdd"))))&gt;=801,(YEAR(F417)),(YEAR(F417)))),'Master Roster Data'!$M$1721:$N$1730,2,FALSE))))))</f>
        <v/>
      </c>
      <c r="J417" s="13"/>
    </row>
    <row r="418" spans="2:10" ht="15" x14ac:dyDescent="0.2">
      <c r="B418" s="23"/>
      <c r="C418" s="24"/>
      <c r="D418" s="23"/>
      <c r="E418" s="24"/>
      <c r="F418" s="22"/>
      <c r="G418" s="26" t="str">
        <f t="shared" si="6"/>
        <v/>
      </c>
      <c r="H418" s="25" t="str">
        <f>(IF((COUNTBLANK(E418))=1,"",(IF((ISERROR((VLOOKUP((IF((VALUE((TEXT(F418,"mmdd"))))&gt;=801,(YEAR(F418)),(YEAR(F418)))),'Master Roster Data'!$M$1721:$N$1730,2,FALSE)))),"Player Appears to Be Too Old or Too Young",(VLOOKUP((IF((VALUE((TEXT(F418,"mmdd"))))&gt;=801,(YEAR(F418)),(YEAR(F418)))),'Master Roster Data'!$M$1721:$N$1730,2,FALSE))))))</f>
        <v/>
      </c>
      <c r="J418" s="13"/>
    </row>
    <row r="419" spans="2:10" ht="15" x14ac:dyDescent="0.2">
      <c r="B419" s="23"/>
      <c r="C419" s="24"/>
      <c r="D419" s="23"/>
      <c r="E419" s="24"/>
      <c r="F419" s="22"/>
      <c r="G419" s="26" t="str">
        <f t="shared" si="6"/>
        <v/>
      </c>
      <c r="H419" s="25" t="str">
        <f>(IF((COUNTBLANK(E419))=1,"",(IF((ISERROR((VLOOKUP((IF((VALUE((TEXT(F419,"mmdd"))))&gt;=801,(YEAR(F419)),(YEAR(F419)))),'Master Roster Data'!$M$1721:$N$1730,2,FALSE)))),"Player Appears to Be Too Old or Too Young",(VLOOKUP((IF((VALUE((TEXT(F419,"mmdd"))))&gt;=801,(YEAR(F419)),(YEAR(F419)))),'Master Roster Data'!$M$1721:$N$1730,2,FALSE))))))</f>
        <v/>
      </c>
      <c r="J419" s="13"/>
    </row>
    <row r="420" spans="2:10" ht="15" x14ac:dyDescent="0.2">
      <c r="B420" s="23"/>
      <c r="C420" s="24"/>
      <c r="D420" s="23"/>
      <c r="E420" s="24"/>
      <c r="F420" s="22"/>
      <c r="G420" s="26" t="str">
        <f t="shared" si="6"/>
        <v/>
      </c>
      <c r="H420" s="25" t="str">
        <f>(IF((COUNTBLANK(E420))=1,"",(IF((ISERROR((VLOOKUP((IF((VALUE((TEXT(F420,"mmdd"))))&gt;=801,(YEAR(F420)),(YEAR(F420)))),'Master Roster Data'!$M$1721:$N$1730,2,FALSE)))),"Player Appears to Be Too Old or Too Young",(VLOOKUP((IF((VALUE((TEXT(F420,"mmdd"))))&gt;=801,(YEAR(F420)),(YEAR(F420)))),'Master Roster Data'!$M$1721:$N$1730,2,FALSE))))))</f>
        <v/>
      </c>
      <c r="J420" s="13"/>
    </row>
    <row r="421" spans="2:10" ht="15" x14ac:dyDescent="0.2">
      <c r="B421" s="23"/>
      <c r="C421" s="24"/>
      <c r="D421" s="23"/>
      <c r="E421" s="24"/>
      <c r="F421" s="22"/>
      <c r="G421" s="26" t="str">
        <f t="shared" si="6"/>
        <v/>
      </c>
      <c r="H421" s="25" t="str">
        <f>(IF((COUNTBLANK(E421))=1,"",(IF((ISERROR((VLOOKUP((IF((VALUE((TEXT(F421,"mmdd"))))&gt;=801,(YEAR(F421)),(YEAR(F421)))),'Master Roster Data'!$M$1721:$N$1730,2,FALSE)))),"Player Appears to Be Too Old or Too Young",(VLOOKUP((IF((VALUE((TEXT(F421,"mmdd"))))&gt;=801,(YEAR(F421)),(YEAR(F421)))),'Master Roster Data'!$M$1721:$N$1730,2,FALSE))))))</f>
        <v/>
      </c>
      <c r="J421" s="13"/>
    </row>
    <row r="422" spans="2:10" ht="15" x14ac:dyDescent="0.2">
      <c r="B422" s="23"/>
      <c r="C422" s="24"/>
      <c r="D422" s="23"/>
      <c r="E422" s="24"/>
      <c r="F422" s="22"/>
      <c r="G422" s="26" t="str">
        <f t="shared" si="6"/>
        <v/>
      </c>
      <c r="H422" s="25" t="str">
        <f>(IF((COUNTBLANK(E422))=1,"",(IF((ISERROR((VLOOKUP((IF((VALUE((TEXT(F422,"mmdd"))))&gt;=801,(YEAR(F422)),(YEAR(F422)))),'Master Roster Data'!$M$1721:$N$1730,2,FALSE)))),"Player Appears to Be Too Old or Too Young",(VLOOKUP((IF((VALUE((TEXT(F422,"mmdd"))))&gt;=801,(YEAR(F422)),(YEAR(F422)))),'Master Roster Data'!$M$1721:$N$1730,2,FALSE))))))</f>
        <v/>
      </c>
      <c r="J422" s="13"/>
    </row>
    <row r="423" spans="2:10" ht="15" x14ac:dyDescent="0.2">
      <c r="B423" s="23"/>
      <c r="C423" s="24"/>
      <c r="D423" s="23"/>
      <c r="E423" s="24"/>
      <c r="F423" s="22"/>
      <c r="G423" s="26" t="str">
        <f t="shared" si="6"/>
        <v/>
      </c>
      <c r="H423" s="25" t="str">
        <f>(IF((COUNTBLANK(E423))=1,"",(IF((ISERROR((VLOOKUP((IF((VALUE((TEXT(F423,"mmdd"))))&gt;=801,(YEAR(F423)),(YEAR(F423)))),'Master Roster Data'!$M$1721:$N$1730,2,FALSE)))),"Player Appears to Be Too Old or Too Young",(VLOOKUP((IF((VALUE((TEXT(F423,"mmdd"))))&gt;=801,(YEAR(F423)),(YEAR(F423)))),'Master Roster Data'!$M$1721:$N$1730,2,FALSE))))))</f>
        <v/>
      </c>
      <c r="J423" s="13"/>
    </row>
    <row r="424" spans="2:10" ht="15" x14ac:dyDescent="0.2">
      <c r="B424" s="23"/>
      <c r="C424" s="24"/>
      <c r="D424" s="23"/>
      <c r="E424" s="24"/>
      <c r="F424" s="22"/>
      <c r="G424" s="26" t="str">
        <f t="shared" si="6"/>
        <v/>
      </c>
      <c r="H424" s="25" t="str">
        <f>(IF((COUNTBLANK(E424))=1,"",(IF((ISERROR((VLOOKUP((IF((VALUE((TEXT(F424,"mmdd"))))&gt;=801,(YEAR(F424)),(YEAR(F424)))),'Master Roster Data'!$M$1721:$N$1730,2,FALSE)))),"Player Appears to Be Too Old or Too Young",(VLOOKUP((IF((VALUE((TEXT(F424,"mmdd"))))&gt;=801,(YEAR(F424)),(YEAR(F424)))),'Master Roster Data'!$M$1721:$N$1730,2,FALSE))))))</f>
        <v/>
      </c>
      <c r="J424" s="13"/>
    </row>
    <row r="425" spans="2:10" ht="15" x14ac:dyDescent="0.2">
      <c r="B425" s="23"/>
      <c r="C425" s="24"/>
      <c r="D425" s="23"/>
      <c r="E425" s="24"/>
      <c r="F425" s="22"/>
      <c r="G425" s="26" t="str">
        <f t="shared" si="6"/>
        <v/>
      </c>
      <c r="H425" s="25" t="str">
        <f>(IF((COUNTBLANK(E425))=1,"",(IF((ISERROR((VLOOKUP((IF((VALUE((TEXT(F425,"mmdd"))))&gt;=801,(YEAR(F425)),(YEAR(F425)))),'Master Roster Data'!$M$1721:$N$1730,2,FALSE)))),"Player Appears to Be Too Old or Too Young",(VLOOKUP((IF((VALUE((TEXT(F425,"mmdd"))))&gt;=801,(YEAR(F425)),(YEAR(F425)))),'Master Roster Data'!$M$1721:$N$1730,2,FALSE))))))</f>
        <v/>
      </c>
      <c r="J425" s="13"/>
    </row>
    <row r="426" spans="2:10" ht="15" x14ac:dyDescent="0.2">
      <c r="B426" s="23"/>
      <c r="C426" s="24"/>
      <c r="D426" s="23"/>
      <c r="E426" s="24"/>
      <c r="F426" s="22"/>
      <c r="G426" s="26" t="str">
        <f t="shared" si="6"/>
        <v/>
      </c>
      <c r="H426" s="25" t="str">
        <f>(IF((COUNTBLANK(E426))=1,"",(IF((ISERROR((VLOOKUP((IF((VALUE((TEXT(F426,"mmdd"))))&gt;=801,(YEAR(F426)),(YEAR(F426)))),'Master Roster Data'!$M$1721:$N$1730,2,FALSE)))),"Player Appears to Be Too Old or Too Young",(VLOOKUP((IF((VALUE((TEXT(F426,"mmdd"))))&gt;=801,(YEAR(F426)),(YEAR(F426)))),'Master Roster Data'!$M$1721:$N$1730,2,FALSE))))))</f>
        <v/>
      </c>
      <c r="J426" s="13"/>
    </row>
    <row r="427" spans="2:10" ht="15" x14ac:dyDescent="0.2">
      <c r="B427" s="23"/>
      <c r="C427" s="24"/>
      <c r="D427" s="23"/>
      <c r="E427" s="24"/>
      <c r="F427" s="22"/>
      <c r="G427" s="26" t="str">
        <f t="shared" si="6"/>
        <v/>
      </c>
      <c r="H427" s="25" t="str">
        <f>(IF((COUNTBLANK(E427))=1,"",(IF((ISERROR((VLOOKUP((IF((VALUE((TEXT(F427,"mmdd"))))&gt;=801,(YEAR(F427)),(YEAR(F427)))),'Master Roster Data'!$M$1721:$N$1730,2,FALSE)))),"Player Appears to Be Too Old or Too Young",(VLOOKUP((IF((VALUE((TEXT(F427,"mmdd"))))&gt;=801,(YEAR(F427)),(YEAR(F427)))),'Master Roster Data'!$M$1721:$N$1730,2,FALSE))))))</f>
        <v/>
      </c>
      <c r="J427" s="13"/>
    </row>
    <row r="428" spans="2:10" ht="15" x14ac:dyDescent="0.2">
      <c r="B428" s="23"/>
      <c r="C428" s="24"/>
      <c r="D428" s="23"/>
      <c r="E428" s="24"/>
      <c r="F428" s="22"/>
      <c r="G428" s="26" t="str">
        <f t="shared" si="6"/>
        <v/>
      </c>
      <c r="H428" s="25" t="str">
        <f>(IF((COUNTBLANK(E428))=1,"",(IF((ISERROR((VLOOKUP((IF((VALUE((TEXT(F428,"mmdd"))))&gt;=801,(YEAR(F428)),(YEAR(F428)))),'Master Roster Data'!$M$1721:$N$1730,2,FALSE)))),"Player Appears to Be Too Old or Too Young",(VLOOKUP((IF((VALUE((TEXT(F428,"mmdd"))))&gt;=801,(YEAR(F428)),(YEAR(F428)))),'Master Roster Data'!$M$1721:$N$1730,2,FALSE))))))</f>
        <v/>
      </c>
      <c r="J428" s="13"/>
    </row>
    <row r="429" spans="2:10" ht="15" x14ac:dyDescent="0.2">
      <c r="B429" s="23"/>
      <c r="C429" s="24"/>
      <c r="D429" s="23"/>
      <c r="E429" s="24"/>
      <c r="F429" s="22"/>
      <c r="G429" s="26" t="str">
        <f t="shared" si="6"/>
        <v/>
      </c>
      <c r="H429" s="25" t="str">
        <f>(IF((COUNTBLANK(E429))=1,"",(IF((ISERROR((VLOOKUP((IF((VALUE((TEXT(F429,"mmdd"))))&gt;=801,(YEAR(F429)),(YEAR(F429)))),'Master Roster Data'!$M$1721:$N$1730,2,FALSE)))),"Player Appears to Be Too Old or Too Young",(VLOOKUP((IF((VALUE((TEXT(F429,"mmdd"))))&gt;=801,(YEAR(F429)),(YEAR(F429)))),'Master Roster Data'!$M$1721:$N$1730,2,FALSE))))))</f>
        <v/>
      </c>
      <c r="J429" s="13"/>
    </row>
    <row r="430" spans="2:10" ht="15" x14ac:dyDescent="0.2">
      <c r="B430" s="23"/>
      <c r="C430" s="24"/>
      <c r="D430" s="23"/>
      <c r="E430" s="24"/>
      <c r="F430" s="22"/>
      <c r="G430" s="26" t="str">
        <f t="shared" si="6"/>
        <v/>
      </c>
      <c r="H430" s="25" t="str">
        <f>(IF((COUNTBLANK(E430))=1,"",(IF((ISERROR((VLOOKUP((IF((VALUE((TEXT(F430,"mmdd"))))&gt;=801,(YEAR(F430)),(YEAR(F430)))),'Master Roster Data'!$M$1721:$N$1730,2,FALSE)))),"Player Appears to Be Too Old or Too Young",(VLOOKUP((IF((VALUE((TEXT(F430,"mmdd"))))&gt;=801,(YEAR(F430)),(YEAR(F430)))),'Master Roster Data'!$M$1721:$N$1730,2,FALSE))))))</f>
        <v/>
      </c>
      <c r="J430" s="13"/>
    </row>
    <row r="431" spans="2:10" ht="15" x14ac:dyDescent="0.2">
      <c r="B431" s="23"/>
      <c r="C431" s="24"/>
      <c r="D431" s="23"/>
      <c r="E431" s="24"/>
      <c r="F431" s="22"/>
      <c r="G431" s="26" t="str">
        <f t="shared" si="6"/>
        <v/>
      </c>
      <c r="H431" s="25" t="str">
        <f>(IF((COUNTBLANK(E431))=1,"",(IF((ISERROR((VLOOKUP((IF((VALUE((TEXT(F431,"mmdd"))))&gt;=801,(YEAR(F431)),(YEAR(F431)))),'Master Roster Data'!$M$1721:$N$1730,2,FALSE)))),"Player Appears to Be Too Old or Too Young",(VLOOKUP((IF((VALUE((TEXT(F431,"mmdd"))))&gt;=801,(YEAR(F431)),(YEAR(F431)))),'Master Roster Data'!$M$1721:$N$1730,2,FALSE))))))</f>
        <v/>
      </c>
      <c r="J431" s="13"/>
    </row>
    <row r="432" spans="2:10" ht="15" x14ac:dyDescent="0.2">
      <c r="B432" s="23"/>
      <c r="C432" s="24"/>
      <c r="D432" s="23"/>
      <c r="E432" s="24"/>
      <c r="F432" s="22"/>
      <c r="G432" s="26" t="str">
        <f t="shared" si="6"/>
        <v/>
      </c>
      <c r="H432" s="25" t="str">
        <f>(IF((COUNTBLANK(E432))=1,"",(IF((ISERROR((VLOOKUP((IF((VALUE((TEXT(F432,"mmdd"))))&gt;=801,(YEAR(F432)),(YEAR(F432)))),'Master Roster Data'!$M$1721:$N$1730,2,FALSE)))),"Player Appears to Be Too Old or Too Young",(VLOOKUP((IF((VALUE((TEXT(F432,"mmdd"))))&gt;=801,(YEAR(F432)),(YEAR(F432)))),'Master Roster Data'!$M$1721:$N$1730,2,FALSE))))))</f>
        <v/>
      </c>
      <c r="J432" s="13"/>
    </row>
    <row r="433" spans="2:10" ht="15" x14ac:dyDescent="0.2">
      <c r="B433" s="23"/>
      <c r="C433" s="24"/>
      <c r="D433" s="23"/>
      <c r="E433" s="24"/>
      <c r="F433" s="22"/>
      <c r="G433" s="26" t="str">
        <f t="shared" si="6"/>
        <v/>
      </c>
      <c r="H433" s="25" t="str">
        <f>(IF((COUNTBLANK(E433))=1,"",(IF((ISERROR((VLOOKUP((IF((VALUE((TEXT(F433,"mmdd"))))&gt;=801,(YEAR(F433)),(YEAR(F433)))),'Master Roster Data'!$M$1721:$N$1730,2,FALSE)))),"Player Appears to Be Too Old or Too Young",(VLOOKUP((IF((VALUE((TEXT(F433,"mmdd"))))&gt;=801,(YEAR(F433)),(YEAR(F433)))),'Master Roster Data'!$M$1721:$N$1730,2,FALSE))))))</f>
        <v/>
      </c>
      <c r="J433" s="13"/>
    </row>
    <row r="434" spans="2:10" ht="15" x14ac:dyDescent="0.2">
      <c r="B434" s="23"/>
      <c r="C434" s="24"/>
      <c r="D434" s="23"/>
      <c r="E434" s="24"/>
      <c r="F434" s="22"/>
      <c r="G434" s="26" t="str">
        <f t="shared" si="6"/>
        <v/>
      </c>
      <c r="H434" s="25" t="str">
        <f>(IF((COUNTBLANK(E434))=1,"",(IF((ISERROR((VLOOKUP((IF((VALUE((TEXT(F434,"mmdd"))))&gt;=801,(YEAR(F434)),(YEAR(F434)))),'Master Roster Data'!$M$1721:$N$1730,2,FALSE)))),"Player Appears to Be Too Old or Too Young",(VLOOKUP((IF((VALUE((TEXT(F434,"mmdd"))))&gt;=801,(YEAR(F434)),(YEAR(F434)))),'Master Roster Data'!$M$1721:$N$1730,2,FALSE))))))</f>
        <v/>
      </c>
      <c r="J434" s="13"/>
    </row>
    <row r="435" spans="2:10" ht="15" x14ac:dyDescent="0.2">
      <c r="B435" s="23"/>
      <c r="C435" s="24"/>
      <c r="D435" s="23"/>
      <c r="E435" s="24"/>
      <c r="F435" s="22"/>
      <c r="G435" s="26" t="str">
        <f t="shared" si="6"/>
        <v/>
      </c>
      <c r="H435" s="25" t="str">
        <f>(IF((COUNTBLANK(E435))=1,"",(IF((ISERROR((VLOOKUP((IF((VALUE((TEXT(F435,"mmdd"))))&gt;=801,(YEAR(F435)),(YEAR(F435)))),'Master Roster Data'!$M$1721:$N$1730,2,FALSE)))),"Player Appears to Be Too Old or Too Young",(VLOOKUP((IF((VALUE((TEXT(F435,"mmdd"))))&gt;=801,(YEAR(F435)),(YEAR(F435)))),'Master Roster Data'!$M$1721:$N$1730,2,FALSE))))))</f>
        <v/>
      </c>
      <c r="J435" s="13"/>
    </row>
    <row r="436" spans="2:10" ht="15" x14ac:dyDescent="0.2">
      <c r="B436" s="23"/>
      <c r="C436" s="24"/>
      <c r="D436" s="23"/>
      <c r="E436" s="24"/>
      <c r="F436" s="22"/>
      <c r="G436" s="26" t="str">
        <f t="shared" si="6"/>
        <v/>
      </c>
      <c r="H436" s="25" t="str">
        <f>(IF((COUNTBLANK(E436))=1,"",(IF((ISERROR((VLOOKUP((IF((VALUE((TEXT(F436,"mmdd"))))&gt;=801,(YEAR(F436)),(YEAR(F436)))),'Master Roster Data'!$M$1721:$N$1730,2,FALSE)))),"Player Appears to Be Too Old or Too Young",(VLOOKUP((IF((VALUE((TEXT(F436,"mmdd"))))&gt;=801,(YEAR(F436)),(YEAR(F436)))),'Master Roster Data'!$M$1721:$N$1730,2,FALSE))))))</f>
        <v/>
      </c>
      <c r="J436" s="13"/>
    </row>
    <row r="437" spans="2:10" ht="15" x14ac:dyDescent="0.2">
      <c r="B437" s="23"/>
      <c r="C437" s="24"/>
      <c r="D437" s="23"/>
      <c r="E437" s="24"/>
      <c r="F437" s="22"/>
      <c r="G437" s="26" t="str">
        <f t="shared" si="6"/>
        <v/>
      </c>
      <c r="H437" s="25" t="str">
        <f>(IF((COUNTBLANK(E437))=1,"",(IF((ISERROR((VLOOKUP((IF((VALUE((TEXT(F437,"mmdd"))))&gt;=801,(YEAR(F437)),(YEAR(F437)))),'Master Roster Data'!$M$1721:$N$1730,2,FALSE)))),"Player Appears to Be Too Old or Too Young",(VLOOKUP((IF((VALUE((TEXT(F437,"mmdd"))))&gt;=801,(YEAR(F437)),(YEAR(F437)))),'Master Roster Data'!$M$1721:$N$1730,2,FALSE))))))</f>
        <v/>
      </c>
      <c r="J437" s="13"/>
    </row>
    <row r="438" spans="2:10" ht="15" x14ac:dyDescent="0.2">
      <c r="B438" s="23"/>
      <c r="C438" s="24"/>
      <c r="D438" s="23"/>
      <c r="E438" s="24"/>
      <c r="F438" s="22"/>
      <c r="G438" s="26" t="str">
        <f t="shared" si="6"/>
        <v/>
      </c>
      <c r="H438" s="25" t="str">
        <f>(IF((COUNTBLANK(E438))=1,"",(IF((ISERROR((VLOOKUP((IF((VALUE((TEXT(F438,"mmdd"))))&gt;=801,(YEAR(F438)),(YEAR(F438)))),'Master Roster Data'!$M$1721:$N$1730,2,FALSE)))),"Player Appears to Be Too Old or Too Young",(VLOOKUP((IF((VALUE((TEXT(F438,"mmdd"))))&gt;=801,(YEAR(F438)),(YEAR(F438)))),'Master Roster Data'!$M$1721:$N$1730,2,FALSE))))))</f>
        <v/>
      </c>
      <c r="J438" s="13"/>
    </row>
    <row r="439" spans="2:10" ht="15" x14ac:dyDescent="0.2">
      <c r="B439" s="23"/>
      <c r="C439" s="24"/>
      <c r="D439" s="23"/>
      <c r="E439" s="24"/>
      <c r="F439" s="22"/>
      <c r="G439" s="26" t="str">
        <f t="shared" si="6"/>
        <v/>
      </c>
      <c r="H439" s="25" t="str">
        <f>(IF((COUNTBLANK(E439))=1,"",(IF((ISERROR((VLOOKUP((IF((VALUE((TEXT(F439,"mmdd"))))&gt;=801,(YEAR(F439)),(YEAR(F439)))),'Master Roster Data'!$M$1721:$N$1730,2,FALSE)))),"Player Appears to Be Too Old or Too Young",(VLOOKUP((IF((VALUE((TEXT(F439,"mmdd"))))&gt;=801,(YEAR(F439)),(YEAR(F439)))),'Master Roster Data'!$M$1721:$N$1730,2,FALSE))))))</f>
        <v/>
      </c>
      <c r="J439" s="13"/>
    </row>
    <row r="440" spans="2:10" ht="15" x14ac:dyDescent="0.2">
      <c r="B440" s="23"/>
      <c r="C440" s="24"/>
      <c r="D440" s="23"/>
      <c r="E440" s="24"/>
      <c r="F440" s="22"/>
      <c r="G440" s="26" t="str">
        <f t="shared" si="6"/>
        <v/>
      </c>
      <c r="H440" s="25" t="str">
        <f>(IF((COUNTBLANK(E440))=1,"",(IF((ISERROR((VLOOKUP((IF((VALUE((TEXT(F440,"mmdd"))))&gt;=801,(YEAR(F440)),(YEAR(F440)))),'Master Roster Data'!$M$1721:$N$1730,2,FALSE)))),"Player Appears to Be Too Old or Too Young",(VLOOKUP((IF((VALUE((TEXT(F440,"mmdd"))))&gt;=801,(YEAR(F440)),(YEAR(F440)))),'Master Roster Data'!$M$1721:$N$1730,2,FALSE))))))</f>
        <v/>
      </c>
      <c r="J440" s="13"/>
    </row>
    <row r="441" spans="2:10" ht="15" x14ac:dyDescent="0.2">
      <c r="B441" s="23"/>
      <c r="C441" s="24"/>
      <c r="D441" s="23"/>
      <c r="E441" s="24"/>
      <c r="F441" s="22"/>
      <c r="G441" s="26" t="str">
        <f t="shared" si="6"/>
        <v/>
      </c>
      <c r="H441" s="25" t="str">
        <f>(IF((COUNTBLANK(E441))=1,"",(IF((ISERROR((VLOOKUP((IF((VALUE((TEXT(F441,"mmdd"))))&gt;=801,(YEAR(F441)),(YEAR(F441)))),'Master Roster Data'!$M$1721:$N$1730,2,FALSE)))),"Player Appears to Be Too Old or Too Young",(VLOOKUP((IF((VALUE((TEXT(F441,"mmdd"))))&gt;=801,(YEAR(F441)),(YEAR(F441)))),'Master Roster Data'!$M$1721:$N$1730,2,FALSE))))))</f>
        <v/>
      </c>
      <c r="J441" s="13"/>
    </row>
    <row r="442" spans="2:10" ht="15" x14ac:dyDescent="0.2">
      <c r="B442" s="23"/>
      <c r="C442" s="24"/>
      <c r="D442" s="23"/>
      <c r="E442" s="24"/>
      <c r="F442" s="22"/>
      <c r="G442" s="26" t="str">
        <f t="shared" si="6"/>
        <v/>
      </c>
      <c r="H442" s="25" t="str">
        <f>(IF((COUNTBLANK(E442))=1,"",(IF((ISERROR((VLOOKUP((IF((VALUE((TEXT(F442,"mmdd"))))&gt;=801,(YEAR(F442)),(YEAR(F442)))),'Master Roster Data'!$M$1721:$N$1730,2,FALSE)))),"Player Appears to Be Too Old or Too Young",(VLOOKUP((IF((VALUE((TEXT(F442,"mmdd"))))&gt;=801,(YEAR(F442)),(YEAR(F442)))),'Master Roster Data'!$M$1721:$N$1730,2,FALSE))))))</f>
        <v/>
      </c>
      <c r="J442" s="13"/>
    </row>
    <row r="443" spans="2:10" ht="15" x14ac:dyDescent="0.2">
      <c r="B443" s="23"/>
      <c r="C443" s="24"/>
      <c r="D443" s="23"/>
      <c r="E443" s="24"/>
      <c r="F443" s="22"/>
      <c r="G443" s="26" t="str">
        <f t="shared" si="6"/>
        <v/>
      </c>
      <c r="H443" s="25" t="str">
        <f>(IF((COUNTBLANK(E443))=1,"",(IF((ISERROR((VLOOKUP((IF((VALUE((TEXT(F443,"mmdd"))))&gt;=801,(YEAR(F443)),(YEAR(F443)))),'Master Roster Data'!$M$1721:$N$1730,2,FALSE)))),"Player Appears to Be Too Old or Too Young",(VLOOKUP((IF((VALUE((TEXT(F443,"mmdd"))))&gt;=801,(YEAR(F443)),(YEAR(F443)))),'Master Roster Data'!$M$1721:$N$1730,2,FALSE))))))</f>
        <v/>
      </c>
      <c r="J443" s="13"/>
    </row>
    <row r="444" spans="2:10" ht="15" x14ac:dyDescent="0.2">
      <c r="B444" s="23"/>
      <c r="C444" s="24"/>
      <c r="D444" s="23"/>
      <c r="E444" s="24"/>
      <c r="F444" s="22"/>
      <c r="G444" s="26" t="str">
        <f t="shared" si="6"/>
        <v/>
      </c>
      <c r="H444" s="25" t="str">
        <f>(IF((COUNTBLANK(E444))=1,"",(IF((ISERROR((VLOOKUP((IF((VALUE((TEXT(F444,"mmdd"))))&gt;=801,(YEAR(F444)),(YEAR(F444)))),'Master Roster Data'!$M$1721:$N$1730,2,FALSE)))),"Player Appears to Be Too Old or Too Young",(VLOOKUP((IF((VALUE((TEXT(F444,"mmdd"))))&gt;=801,(YEAR(F444)),(YEAR(F444)))),'Master Roster Data'!$M$1721:$N$1730,2,FALSE))))))</f>
        <v/>
      </c>
      <c r="J444" s="13"/>
    </row>
    <row r="445" spans="2:10" ht="15" x14ac:dyDescent="0.2">
      <c r="B445" s="23"/>
      <c r="C445" s="24"/>
      <c r="D445" s="23"/>
      <c r="E445" s="24"/>
      <c r="F445" s="22"/>
      <c r="G445" s="26" t="str">
        <f t="shared" si="6"/>
        <v/>
      </c>
      <c r="H445" s="25" t="str">
        <f>(IF((COUNTBLANK(E445))=1,"",(IF((ISERROR((VLOOKUP((IF((VALUE((TEXT(F445,"mmdd"))))&gt;=801,(YEAR(F445)),(YEAR(F445)))),'Master Roster Data'!$M$1721:$N$1730,2,FALSE)))),"Player Appears to Be Too Old or Too Young",(VLOOKUP((IF((VALUE((TEXT(F445,"mmdd"))))&gt;=801,(YEAR(F445)),(YEAR(F445)))),'Master Roster Data'!$M$1721:$N$1730,2,FALSE))))))</f>
        <v/>
      </c>
      <c r="J445" s="13"/>
    </row>
    <row r="446" spans="2:10" ht="15" x14ac:dyDescent="0.2">
      <c r="B446" s="23"/>
      <c r="C446" s="24"/>
      <c r="D446" s="23"/>
      <c r="E446" s="24"/>
      <c r="F446" s="22"/>
      <c r="G446" s="26" t="str">
        <f t="shared" si="6"/>
        <v/>
      </c>
      <c r="H446" s="25" t="str">
        <f>(IF((COUNTBLANK(E446))=1,"",(IF((ISERROR((VLOOKUP((IF((VALUE((TEXT(F446,"mmdd"))))&gt;=801,(YEAR(F446)),(YEAR(F446)))),'Master Roster Data'!$M$1721:$N$1730,2,FALSE)))),"Player Appears to Be Too Old or Too Young",(VLOOKUP((IF((VALUE((TEXT(F446,"mmdd"))))&gt;=801,(YEAR(F446)),(YEAR(F446)))),'Master Roster Data'!$M$1721:$N$1730,2,FALSE))))))</f>
        <v/>
      </c>
      <c r="J446" s="13"/>
    </row>
    <row r="447" spans="2:10" ht="15" x14ac:dyDescent="0.2">
      <c r="B447" s="23"/>
      <c r="C447" s="24"/>
      <c r="D447" s="23"/>
      <c r="E447" s="24"/>
      <c r="F447" s="22"/>
      <c r="G447" s="26" t="str">
        <f t="shared" si="6"/>
        <v/>
      </c>
      <c r="H447" s="25" t="str">
        <f>(IF((COUNTBLANK(E447))=1,"",(IF((ISERROR((VLOOKUP((IF((VALUE((TEXT(F447,"mmdd"))))&gt;=801,(YEAR(F447)),(YEAR(F447)))),'Master Roster Data'!$M$1721:$N$1730,2,FALSE)))),"Player Appears to Be Too Old or Too Young",(VLOOKUP((IF((VALUE((TEXT(F447,"mmdd"))))&gt;=801,(YEAR(F447)),(YEAR(F447)))),'Master Roster Data'!$M$1721:$N$1730,2,FALSE))))))</f>
        <v/>
      </c>
      <c r="J447" s="13"/>
    </row>
    <row r="448" spans="2:10" ht="15" x14ac:dyDescent="0.2">
      <c r="B448" s="23"/>
      <c r="C448" s="24"/>
      <c r="D448" s="23"/>
      <c r="E448" s="24"/>
      <c r="F448" s="22"/>
      <c r="G448" s="26" t="str">
        <f t="shared" si="6"/>
        <v/>
      </c>
      <c r="H448" s="25" t="str">
        <f>(IF((COUNTBLANK(E448))=1,"",(IF((ISERROR((VLOOKUP((IF((VALUE((TEXT(F448,"mmdd"))))&gt;=801,(YEAR(F448)),(YEAR(F448)))),'Master Roster Data'!$M$1721:$N$1730,2,FALSE)))),"Player Appears to Be Too Old or Too Young",(VLOOKUP((IF((VALUE((TEXT(F448,"mmdd"))))&gt;=801,(YEAR(F448)),(YEAR(F448)))),'Master Roster Data'!$M$1721:$N$1730,2,FALSE))))))</f>
        <v/>
      </c>
      <c r="J448" s="13"/>
    </row>
    <row r="449" spans="2:10" ht="15" x14ac:dyDescent="0.2">
      <c r="B449" s="23"/>
      <c r="C449" s="24"/>
      <c r="D449" s="23"/>
      <c r="E449" s="24"/>
      <c r="F449" s="22"/>
      <c r="G449" s="26" t="str">
        <f t="shared" si="6"/>
        <v/>
      </c>
      <c r="H449" s="25" t="str">
        <f>(IF((COUNTBLANK(E449))=1,"",(IF((ISERROR((VLOOKUP((IF((VALUE((TEXT(F449,"mmdd"))))&gt;=801,(YEAR(F449)),(YEAR(F449)))),'Master Roster Data'!$M$1721:$N$1730,2,FALSE)))),"Player Appears to Be Too Old or Too Young",(VLOOKUP((IF((VALUE((TEXT(F449,"mmdd"))))&gt;=801,(YEAR(F449)),(YEAR(F449)))),'Master Roster Data'!$M$1721:$N$1730,2,FALSE))))))</f>
        <v/>
      </c>
      <c r="J449" s="13"/>
    </row>
    <row r="450" spans="2:10" ht="15" x14ac:dyDescent="0.2">
      <c r="B450" s="23"/>
      <c r="C450" s="24"/>
      <c r="D450" s="23"/>
      <c r="E450" s="24"/>
      <c r="F450" s="22"/>
      <c r="G450" s="26" t="str">
        <f t="shared" si="6"/>
        <v/>
      </c>
      <c r="H450" s="25" t="str">
        <f>(IF((COUNTBLANK(E450))=1,"",(IF((ISERROR((VLOOKUP((IF((VALUE((TEXT(F450,"mmdd"))))&gt;=801,(YEAR(F450)),(YEAR(F450)))),'Master Roster Data'!$M$1721:$N$1730,2,FALSE)))),"Player Appears to Be Too Old or Too Young",(VLOOKUP((IF((VALUE((TEXT(F450,"mmdd"))))&gt;=801,(YEAR(F450)),(YEAR(F450)))),'Master Roster Data'!$M$1721:$N$1730,2,FALSE))))))</f>
        <v/>
      </c>
      <c r="J450" s="13"/>
    </row>
    <row r="451" spans="2:10" ht="15" x14ac:dyDescent="0.2">
      <c r="B451" s="23"/>
      <c r="C451" s="24"/>
      <c r="D451" s="23"/>
      <c r="E451" s="24"/>
      <c r="F451" s="22"/>
      <c r="G451" s="26" t="str">
        <f t="shared" si="6"/>
        <v/>
      </c>
      <c r="H451" s="25" t="str">
        <f>(IF((COUNTBLANK(E451))=1,"",(IF((ISERROR((VLOOKUP((IF((VALUE((TEXT(F451,"mmdd"))))&gt;=801,(YEAR(F451)),(YEAR(F451)))),'Master Roster Data'!$M$1721:$N$1730,2,FALSE)))),"Player Appears to Be Too Old or Too Young",(VLOOKUP((IF((VALUE((TEXT(F451,"mmdd"))))&gt;=801,(YEAR(F451)),(YEAR(F451)))),'Master Roster Data'!$M$1721:$N$1730,2,FALSE))))))</f>
        <v/>
      </c>
      <c r="J451" s="13"/>
    </row>
    <row r="452" spans="2:10" ht="15" x14ac:dyDescent="0.2">
      <c r="B452" s="23"/>
      <c r="C452" s="24"/>
      <c r="D452" s="23"/>
      <c r="E452" s="24"/>
      <c r="F452" s="22"/>
      <c r="G452" s="26" t="str">
        <f t="shared" si="6"/>
        <v/>
      </c>
      <c r="H452" s="25" t="str">
        <f>(IF((COUNTBLANK(E452))=1,"",(IF((ISERROR((VLOOKUP((IF((VALUE((TEXT(F452,"mmdd"))))&gt;=801,(YEAR(F452)),(YEAR(F452)))),'Master Roster Data'!$M$1721:$N$1730,2,FALSE)))),"Player Appears to Be Too Old or Too Young",(VLOOKUP((IF((VALUE((TEXT(F452,"mmdd"))))&gt;=801,(YEAR(F452)),(YEAR(F452)))),'Master Roster Data'!$M$1721:$N$1730,2,FALSE))))))</f>
        <v/>
      </c>
      <c r="J452" s="13"/>
    </row>
    <row r="453" spans="2:10" ht="15" x14ac:dyDescent="0.2">
      <c r="B453" s="23"/>
      <c r="C453" s="24"/>
      <c r="D453" s="23"/>
      <c r="E453" s="24"/>
      <c r="F453" s="22"/>
      <c r="G453" s="26" t="str">
        <f t="shared" si="6"/>
        <v/>
      </c>
      <c r="H453" s="25" t="str">
        <f>(IF((COUNTBLANK(E453))=1,"",(IF((ISERROR((VLOOKUP((IF((VALUE((TEXT(F453,"mmdd"))))&gt;=801,(YEAR(F453)),(YEAR(F453)))),'Master Roster Data'!$M$1721:$N$1730,2,FALSE)))),"Player Appears to Be Too Old or Too Young",(VLOOKUP((IF((VALUE((TEXT(F453,"mmdd"))))&gt;=801,(YEAR(F453)),(YEAR(F453)))),'Master Roster Data'!$M$1721:$N$1730,2,FALSE))))))</f>
        <v/>
      </c>
      <c r="J453" s="13"/>
    </row>
    <row r="454" spans="2:10" ht="15" x14ac:dyDescent="0.2">
      <c r="B454" s="23"/>
      <c r="C454" s="24"/>
      <c r="D454" s="23"/>
      <c r="E454" s="24"/>
      <c r="F454" s="22"/>
      <c r="G454" s="26" t="str">
        <f t="shared" ref="G454:G517" si="7">(IF(H454&gt;(MID(B454,1,3)),"Waiver Required",""))</f>
        <v/>
      </c>
      <c r="H454" s="25" t="str">
        <f>(IF((COUNTBLANK(E454))=1,"",(IF((ISERROR((VLOOKUP((IF((VALUE((TEXT(F454,"mmdd"))))&gt;=801,(YEAR(F454)),(YEAR(F454)))),'Master Roster Data'!$M$1721:$N$1730,2,FALSE)))),"Player Appears to Be Too Old or Too Young",(VLOOKUP((IF((VALUE((TEXT(F454,"mmdd"))))&gt;=801,(YEAR(F454)),(YEAR(F454)))),'Master Roster Data'!$M$1721:$N$1730,2,FALSE))))))</f>
        <v/>
      </c>
      <c r="J454" s="13"/>
    </row>
    <row r="455" spans="2:10" ht="15" x14ac:dyDescent="0.2">
      <c r="B455" s="23"/>
      <c r="C455" s="24"/>
      <c r="D455" s="23"/>
      <c r="E455" s="24"/>
      <c r="F455" s="22"/>
      <c r="G455" s="26" t="str">
        <f t="shared" si="7"/>
        <v/>
      </c>
      <c r="H455" s="25" t="str">
        <f>(IF((COUNTBLANK(E455))=1,"",(IF((ISERROR((VLOOKUP((IF((VALUE((TEXT(F455,"mmdd"))))&gt;=801,(YEAR(F455)),(YEAR(F455)))),'Master Roster Data'!$M$1721:$N$1730,2,FALSE)))),"Player Appears to Be Too Old or Too Young",(VLOOKUP((IF((VALUE((TEXT(F455,"mmdd"))))&gt;=801,(YEAR(F455)),(YEAR(F455)))),'Master Roster Data'!$M$1721:$N$1730,2,FALSE))))))</f>
        <v/>
      </c>
      <c r="J455" s="13"/>
    </row>
    <row r="456" spans="2:10" ht="15" x14ac:dyDescent="0.2">
      <c r="B456" s="23"/>
      <c r="C456" s="24"/>
      <c r="D456" s="23"/>
      <c r="E456" s="24"/>
      <c r="F456" s="22"/>
      <c r="G456" s="26" t="str">
        <f t="shared" si="7"/>
        <v/>
      </c>
      <c r="H456" s="25" t="str">
        <f>(IF((COUNTBLANK(E456))=1,"",(IF((ISERROR((VLOOKUP((IF((VALUE((TEXT(F456,"mmdd"))))&gt;=801,(YEAR(F456)),(YEAR(F456)))),'Master Roster Data'!$M$1721:$N$1730,2,FALSE)))),"Player Appears to Be Too Old or Too Young",(VLOOKUP((IF((VALUE((TEXT(F456,"mmdd"))))&gt;=801,(YEAR(F456)),(YEAR(F456)))),'Master Roster Data'!$M$1721:$N$1730,2,FALSE))))))</f>
        <v/>
      </c>
      <c r="J456" s="13"/>
    </row>
    <row r="457" spans="2:10" ht="15" x14ac:dyDescent="0.2">
      <c r="B457" s="23"/>
      <c r="C457" s="24"/>
      <c r="D457" s="23"/>
      <c r="E457" s="24"/>
      <c r="F457" s="22"/>
      <c r="G457" s="26" t="str">
        <f t="shared" si="7"/>
        <v/>
      </c>
      <c r="H457" s="25" t="str">
        <f>(IF((COUNTBLANK(E457))=1,"",(IF((ISERROR((VLOOKUP((IF((VALUE((TEXT(F457,"mmdd"))))&gt;=801,(YEAR(F457)),(YEAR(F457)))),'Master Roster Data'!$M$1721:$N$1730,2,FALSE)))),"Player Appears to Be Too Old or Too Young",(VLOOKUP((IF((VALUE((TEXT(F457,"mmdd"))))&gt;=801,(YEAR(F457)),(YEAR(F457)))),'Master Roster Data'!$M$1721:$N$1730,2,FALSE))))))</f>
        <v/>
      </c>
      <c r="J457" s="13"/>
    </row>
    <row r="458" spans="2:10" ht="15" x14ac:dyDescent="0.2">
      <c r="B458" s="23"/>
      <c r="C458" s="24"/>
      <c r="D458" s="23"/>
      <c r="E458" s="24"/>
      <c r="F458" s="22"/>
      <c r="G458" s="26" t="str">
        <f t="shared" si="7"/>
        <v/>
      </c>
      <c r="H458" s="25" t="str">
        <f>(IF((COUNTBLANK(E458))=1,"",(IF((ISERROR((VLOOKUP((IF((VALUE((TEXT(F458,"mmdd"))))&gt;=801,(YEAR(F458)),(YEAR(F458)))),'Master Roster Data'!$M$1721:$N$1730,2,FALSE)))),"Player Appears to Be Too Old or Too Young",(VLOOKUP((IF((VALUE((TEXT(F458,"mmdd"))))&gt;=801,(YEAR(F458)),(YEAR(F458)))),'Master Roster Data'!$M$1721:$N$1730,2,FALSE))))))</f>
        <v/>
      </c>
      <c r="J458" s="13"/>
    </row>
    <row r="459" spans="2:10" ht="15" x14ac:dyDescent="0.2">
      <c r="B459" s="23"/>
      <c r="C459" s="24"/>
      <c r="D459" s="23"/>
      <c r="E459" s="24"/>
      <c r="F459" s="22"/>
      <c r="G459" s="26" t="str">
        <f t="shared" si="7"/>
        <v/>
      </c>
      <c r="H459" s="25" t="str">
        <f>(IF((COUNTBLANK(E459))=1,"",(IF((ISERROR((VLOOKUP((IF((VALUE((TEXT(F459,"mmdd"))))&gt;=801,(YEAR(F459)),(YEAR(F459)))),'Master Roster Data'!$M$1721:$N$1730,2,FALSE)))),"Player Appears to Be Too Old or Too Young",(VLOOKUP((IF((VALUE((TEXT(F459,"mmdd"))))&gt;=801,(YEAR(F459)),(YEAR(F459)))),'Master Roster Data'!$M$1721:$N$1730,2,FALSE))))))</f>
        <v/>
      </c>
      <c r="J459" s="13"/>
    </row>
    <row r="460" spans="2:10" ht="15" x14ac:dyDescent="0.2">
      <c r="B460" s="23"/>
      <c r="C460" s="24"/>
      <c r="D460" s="23"/>
      <c r="E460" s="24"/>
      <c r="F460" s="22"/>
      <c r="G460" s="26" t="str">
        <f t="shared" si="7"/>
        <v/>
      </c>
      <c r="H460" s="25" t="str">
        <f>(IF((COUNTBLANK(E460))=1,"",(IF((ISERROR((VLOOKUP((IF((VALUE((TEXT(F460,"mmdd"))))&gt;=801,(YEAR(F460)),(YEAR(F460)))),'Master Roster Data'!$M$1721:$N$1730,2,FALSE)))),"Player Appears to Be Too Old or Too Young",(VLOOKUP((IF((VALUE((TEXT(F460,"mmdd"))))&gt;=801,(YEAR(F460)),(YEAR(F460)))),'Master Roster Data'!$M$1721:$N$1730,2,FALSE))))))</f>
        <v/>
      </c>
      <c r="J460" s="13"/>
    </row>
    <row r="461" spans="2:10" ht="15" x14ac:dyDescent="0.2">
      <c r="B461" s="23"/>
      <c r="C461" s="24"/>
      <c r="D461" s="23"/>
      <c r="E461" s="24"/>
      <c r="F461" s="22"/>
      <c r="G461" s="26" t="str">
        <f t="shared" si="7"/>
        <v/>
      </c>
      <c r="H461" s="25" t="str">
        <f>(IF((COUNTBLANK(E461))=1,"",(IF((ISERROR((VLOOKUP((IF((VALUE((TEXT(F461,"mmdd"))))&gt;=801,(YEAR(F461)),(YEAR(F461)))),'Master Roster Data'!$M$1721:$N$1730,2,FALSE)))),"Player Appears to Be Too Old or Too Young",(VLOOKUP((IF((VALUE((TEXT(F461,"mmdd"))))&gt;=801,(YEAR(F461)),(YEAR(F461)))),'Master Roster Data'!$M$1721:$N$1730,2,FALSE))))))</f>
        <v/>
      </c>
      <c r="J461" s="13"/>
    </row>
    <row r="462" spans="2:10" ht="15" x14ac:dyDescent="0.2">
      <c r="B462" s="23"/>
      <c r="C462" s="24"/>
      <c r="D462" s="23"/>
      <c r="E462" s="24"/>
      <c r="F462" s="22"/>
      <c r="G462" s="26" t="str">
        <f t="shared" si="7"/>
        <v/>
      </c>
      <c r="H462" s="25" t="str">
        <f>(IF((COUNTBLANK(E462))=1,"",(IF((ISERROR((VLOOKUP((IF((VALUE((TEXT(F462,"mmdd"))))&gt;=801,(YEAR(F462)),(YEAR(F462)))),'Master Roster Data'!$M$1721:$N$1730,2,FALSE)))),"Player Appears to Be Too Old or Too Young",(VLOOKUP((IF((VALUE((TEXT(F462,"mmdd"))))&gt;=801,(YEAR(F462)),(YEAR(F462)))),'Master Roster Data'!$M$1721:$N$1730,2,FALSE))))))</f>
        <v/>
      </c>
      <c r="J462" s="13"/>
    </row>
    <row r="463" spans="2:10" ht="15" x14ac:dyDescent="0.2">
      <c r="B463" s="23"/>
      <c r="C463" s="24"/>
      <c r="D463" s="23"/>
      <c r="E463" s="24"/>
      <c r="F463" s="22"/>
      <c r="G463" s="26" t="str">
        <f t="shared" si="7"/>
        <v/>
      </c>
      <c r="H463" s="25" t="str">
        <f>(IF((COUNTBLANK(E463))=1,"",(IF((ISERROR((VLOOKUP((IF((VALUE((TEXT(F463,"mmdd"))))&gt;=801,(YEAR(F463)),(YEAR(F463)))),'Master Roster Data'!$M$1721:$N$1730,2,FALSE)))),"Player Appears to Be Too Old or Too Young",(VLOOKUP((IF((VALUE((TEXT(F463,"mmdd"))))&gt;=801,(YEAR(F463)),(YEAR(F463)))),'Master Roster Data'!$M$1721:$N$1730,2,FALSE))))))</f>
        <v/>
      </c>
      <c r="J463" s="13"/>
    </row>
    <row r="464" spans="2:10" ht="15" x14ac:dyDescent="0.2">
      <c r="B464" s="23"/>
      <c r="C464" s="24"/>
      <c r="D464" s="23"/>
      <c r="E464" s="24"/>
      <c r="F464" s="22"/>
      <c r="G464" s="26" t="str">
        <f t="shared" si="7"/>
        <v/>
      </c>
      <c r="H464" s="25" t="str">
        <f>(IF((COUNTBLANK(E464))=1,"",(IF((ISERROR((VLOOKUP((IF((VALUE((TEXT(F464,"mmdd"))))&gt;=801,(YEAR(F464)),(YEAR(F464)))),'Master Roster Data'!$M$1721:$N$1730,2,FALSE)))),"Player Appears to Be Too Old or Too Young",(VLOOKUP((IF((VALUE((TEXT(F464,"mmdd"))))&gt;=801,(YEAR(F464)),(YEAR(F464)))),'Master Roster Data'!$M$1721:$N$1730,2,FALSE))))))</f>
        <v/>
      </c>
      <c r="J464" s="13"/>
    </row>
    <row r="465" spans="2:10" ht="15" x14ac:dyDescent="0.2">
      <c r="B465" s="23"/>
      <c r="C465" s="24"/>
      <c r="D465" s="23"/>
      <c r="E465" s="24"/>
      <c r="F465" s="22"/>
      <c r="G465" s="26" t="str">
        <f t="shared" si="7"/>
        <v/>
      </c>
      <c r="H465" s="25" t="str">
        <f>(IF((COUNTBLANK(E465))=1,"",(IF((ISERROR((VLOOKUP((IF((VALUE((TEXT(F465,"mmdd"))))&gt;=801,(YEAR(F465)),(YEAR(F465)))),'Master Roster Data'!$M$1721:$N$1730,2,FALSE)))),"Player Appears to Be Too Old or Too Young",(VLOOKUP((IF((VALUE((TEXT(F465,"mmdd"))))&gt;=801,(YEAR(F465)),(YEAR(F465)))),'Master Roster Data'!$M$1721:$N$1730,2,FALSE))))))</f>
        <v/>
      </c>
      <c r="J465" s="13"/>
    </row>
    <row r="466" spans="2:10" ht="15" x14ac:dyDescent="0.2">
      <c r="B466" s="23"/>
      <c r="C466" s="24"/>
      <c r="D466" s="23"/>
      <c r="E466" s="24"/>
      <c r="F466" s="22"/>
      <c r="G466" s="26" t="str">
        <f t="shared" si="7"/>
        <v/>
      </c>
      <c r="H466" s="25" t="str">
        <f>(IF((COUNTBLANK(E466))=1,"",(IF((ISERROR((VLOOKUP((IF((VALUE((TEXT(F466,"mmdd"))))&gt;=801,(YEAR(F466)),(YEAR(F466)))),'Master Roster Data'!$M$1721:$N$1730,2,FALSE)))),"Player Appears to Be Too Old or Too Young",(VLOOKUP((IF((VALUE((TEXT(F466,"mmdd"))))&gt;=801,(YEAR(F466)),(YEAR(F466)))),'Master Roster Data'!$M$1721:$N$1730,2,FALSE))))))</f>
        <v/>
      </c>
      <c r="J466" s="13"/>
    </row>
    <row r="467" spans="2:10" ht="15" x14ac:dyDescent="0.2">
      <c r="B467" s="23"/>
      <c r="C467" s="24"/>
      <c r="D467" s="23"/>
      <c r="E467" s="24"/>
      <c r="F467" s="22"/>
      <c r="G467" s="26" t="str">
        <f t="shared" si="7"/>
        <v/>
      </c>
      <c r="H467" s="25" t="str">
        <f>(IF((COUNTBLANK(E467))=1,"",(IF((ISERROR((VLOOKUP((IF((VALUE((TEXT(F467,"mmdd"))))&gt;=801,(YEAR(F467)),(YEAR(F467)))),'Master Roster Data'!$M$1721:$N$1730,2,FALSE)))),"Player Appears to Be Too Old or Too Young",(VLOOKUP((IF((VALUE((TEXT(F467,"mmdd"))))&gt;=801,(YEAR(F467)),(YEAR(F467)))),'Master Roster Data'!$M$1721:$N$1730,2,FALSE))))))</f>
        <v/>
      </c>
      <c r="J467" s="13"/>
    </row>
    <row r="468" spans="2:10" ht="15" x14ac:dyDescent="0.2">
      <c r="B468" s="23"/>
      <c r="C468" s="24"/>
      <c r="D468" s="23"/>
      <c r="E468" s="24"/>
      <c r="F468" s="22"/>
      <c r="G468" s="26" t="str">
        <f t="shared" si="7"/>
        <v/>
      </c>
      <c r="H468" s="25" t="str">
        <f>(IF((COUNTBLANK(E468))=1,"",(IF((ISERROR((VLOOKUP((IF((VALUE((TEXT(F468,"mmdd"))))&gt;=801,(YEAR(F468)),(YEAR(F468)))),'Master Roster Data'!$M$1721:$N$1730,2,FALSE)))),"Player Appears to Be Too Old or Too Young",(VLOOKUP((IF((VALUE((TEXT(F468,"mmdd"))))&gt;=801,(YEAR(F468)),(YEAR(F468)))),'Master Roster Data'!$M$1721:$N$1730,2,FALSE))))))</f>
        <v/>
      </c>
      <c r="J468" s="13"/>
    </row>
    <row r="469" spans="2:10" ht="15" x14ac:dyDescent="0.2">
      <c r="B469" s="23"/>
      <c r="C469" s="24"/>
      <c r="D469" s="23"/>
      <c r="E469" s="24"/>
      <c r="F469" s="22"/>
      <c r="G469" s="26" t="str">
        <f t="shared" si="7"/>
        <v/>
      </c>
      <c r="H469" s="25" t="str">
        <f>(IF((COUNTBLANK(E469))=1,"",(IF((ISERROR((VLOOKUP((IF((VALUE((TEXT(F469,"mmdd"))))&gt;=801,(YEAR(F469)),(YEAR(F469)))),'Master Roster Data'!$M$1721:$N$1730,2,FALSE)))),"Player Appears to Be Too Old or Too Young",(VLOOKUP((IF((VALUE((TEXT(F469,"mmdd"))))&gt;=801,(YEAR(F469)),(YEAR(F469)))),'Master Roster Data'!$M$1721:$N$1730,2,FALSE))))))</f>
        <v/>
      </c>
      <c r="J469" s="13"/>
    </row>
    <row r="470" spans="2:10" ht="15" x14ac:dyDescent="0.2">
      <c r="B470" s="23"/>
      <c r="C470" s="24"/>
      <c r="D470" s="23"/>
      <c r="E470" s="24"/>
      <c r="F470" s="22"/>
      <c r="G470" s="26" t="str">
        <f t="shared" si="7"/>
        <v/>
      </c>
      <c r="H470" s="25" t="str">
        <f>(IF((COUNTBLANK(E470))=1,"",(IF((ISERROR((VLOOKUP((IF((VALUE((TEXT(F470,"mmdd"))))&gt;=801,(YEAR(F470)),(YEAR(F470)))),'Master Roster Data'!$M$1721:$N$1730,2,FALSE)))),"Player Appears to Be Too Old or Too Young",(VLOOKUP((IF((VALUE((TEXT(F470,"mmdd"))))&gt;=801,(YEAR(F470)),(YEAR(F470)))),'Master Roster Data'!$M$1721:$N$1730,2,FALSE))))))</f>
        <v/>
      </c>
      <c r="J470" s="13"/>
    </row>
    <row r="471" spans="2:10" ht="15" x14ac:dyDescent="0.2">
      <c r="B471" s="23"/>
      <c r="C471" s="24"/>
      <c r="D471" s="23"/>
      <c r="E471" s="24"/>
      <c r="F471" s="22"/>
      <c r="G471" s="26" t="str">
        <f t="shared" si="7"/>
        <v/>
      </c>
      <c r="H471" s="25" t="str">
        <f>(IF((COUNTBLANK(E471))=1,"",(IF((ISERROR((VLOOKUP((IF((VALUE((TEXT(F471,"mmdd"))))&gt;=801,(YEAR(F471)),(YEAR(F471)))),'Master Roster Data'!$M$1721:$N$1730,2,FALSE)))),"Player Appears to Be Too Old or Too Young",(VLOOKUP((IF((VALUE((TEXT(F471,"mmdd"))))&gt;=801,(YEAR(F471)),(YEAR(F471)))),'Master Roster Data'!$M$1721:$N$1730,2,FALSE))))))</f>
        <v/>
      </c>
      <c r="J471" s="13"/>
    </row>
    <row r="472" spans="2:10" ht="15" x14ac:dyDescent="0.2">
      <c r="B472" s="23"/>
      <c r="C472" s="24"/>
      <c r="D472" s="23"/>
      <c r="E472" s="24"/>
      <c r="F472" s="22"/>
      <c r="G472" s="26" t="str">
        <f t="shared" si="7"/>
        <v/>
      </c>
      <c r="H472" s="25" t="str">
        <f>(IF((COUNTBLANK(E472))=1,"",(IF((ISERROR((VLOOKUP((IF((VALUE((TEXT(F472,"mmdd"))))&gt;=801,(YEAR(F472)),(YEAR(F472)))),'Master Roster Data'!$M$1721:$N$1730,2,FALSE)))),"Player Appears to Be Too Old or Too Young",(VLOOKUP((IF((VALUE((TEXT(F472,"mmdd"))))&gt;=801,(YEAR(F472)),(YEAR(F472)))),'Master Roster Data'!$M$1721:$N$1730,2,FALSE))))))</f>
        <v/>
      </c>
      <c r="J472" s="13"/>
    </row>
    <row r="473" spans="2:10" ht="15" x14ac:dyDescent="0.2">
      <c r="B473" s="23"/>
      <c r="C473" s="24"/>
      <c r="D473" s="23"/>
      <c r="E473" s="24"/>
      <c r="F473" s="22"/>
      <c r="G473" s="26" t="str">
        <f t="shared" si="7"/>
        <v/>
      </c>
      <c r="H473" s="25" t="str">
        <f>(IF((COUNTBLANK(E473))=1,"",(IF((ISERROR((VLOOKUP((IF((VALUE((TEXT(F473,"mmdd"))))&gt;=801,(YEAR(F473)),(YEAR(F473)))),'Master Roster Data'!$M$1721:$N$1730,2,FALSE)))),"Player Appears to Be Too Old or Too Young",(VLOOKUP((IF((VALUE((TEXT(F473,"mmdd"))))&gt;=801,(YEAR(F473)),(YEAR(F473)))),'Master Roster Data'!$M$1721:$N$1730,2,FALSE))))))</f>
        <v/>
      </c>
      <c r="J473" s="13"/>
    </row>
    <row r="474" spans="2:10" ht="15" x14ac:dyDescent="0.2">
      <c r="B474" s="23"/>
      <c r="C474" s="24"/>
      <c r="D474" s="23"/>
      <c r="E474" s="24"/>
      <c r="F474" s="22"/>
      <c r="G474" s="26" t="str">
        <f t="shared" si="7"/>
        <v/>
      </c>
      <c r="H474" s="25" t="str">
        <f>(IF((COUNTBLANK(E474))=1,"",(IF((ISERROR((VLOOKUP((IF((VALUE((TEXT(F474,"mmdd"))))&gt;=801,(YEAR(F474)),(YEAR(F474)))),'Master Roster Data'!$M$1721:$N$1730,2,FALSE)))),"Player Appears to Be Too Old or Too Young",(VLOOKUP((IF((VALUE((TEXT(F474,"mmdd"))))&gt;=801,(YEAR(F474)),(YEAR(F474)))),'Master Roster Data'!$M$1721:$N$1730,2,FALSE))))))</f>
        <v/>
      </c>
      <c r="J474" s="13"/>
    </row>
    <row r="475" spans="2:10" ht="15" x14ac:dyDescent="0.2">
      <c r="B475" s="23"/>
      <c r="C475" s="24"/>
      <c r="D475" s="23"/>
      <c r="E475" s="24"/>
      <c r="F475" s="22"/>
      <c r="G475" s="26" t="str">
        <f t="shared" si="7"/>
        <v/>
      </c>
      <c r="H475" s="25" t="str">
        <f>(IF((COUNTBLANK(E475))=1,"",(IF((ISERROR((VLOOKUP((IF((VALUE((TEXT(F475,"mmdd"))))&gt;=801,(YEAR(F475)),(YEAR(F475)))),'Master Roster Data'!$M$1721:$N$1730,2,FALSE)))),"Player Appears to Be Too Old or Too Young",(VLOOKUP((IF((VALUE((TEXT(F475,"mmdd"))))&gt;=801,(YEAR(F475)),(YEAR(F475)))),'Master Roster Data'!$M$1721:$N$1730,2,FALSE))))))</f>
        <v/>
      </c>
      <c r="J475" s="13"/>
    </row>
    <row r="476" spans="2:10" ht="15" x14ac:dyDescent="0.2">
      <c r="B476" s="23"/>
      <c r="C476" s="24"/>
      <c r="D476" s="23"/>
      <c r="E476" s="24"/>
      <c r="F476" s="22"/>
      <c r="G476" s="26" t="str">
        <f t="shared" si="7"/>
        <v/>
      </c>
      <c r="H476" s="25" t="str">
        <f>(IF((COUNTBLANK(E476))=1,"",(IF((ISERROR((VLOOKUP((IF((VALUE((TEXT(F476,"mmdd"))))&gt;=801,(YEAR(F476)),(YEAR(F476)))),'Master Roster Data'!$M$1721:$N$1730,2,FALSE)))),"Player Appears to Be Too Old or Too Young",(VLOOKUP((IF((VALUE((TEXT(F476,"mmdd"))))&gt;=801,(YEAR(F476)),(YEAR(F476)))),'Master Roster Data'!$M$1721:$N$1730,2,FALSE))))))</f>
        <v/>
      </c>
      <c r="J476" s="13"/>
    </row>
    <row r="477" spans="2:10" ht="15" x14ac:dyDescent="0.2">
      <c r="B477" s="23"/>
      <c r="C477" s="24"/>
      <c r="D477" s="23"/>
      <c r="E477" s="24"/>
      <c r="F477" s="22"/>
      <c r="G477" s="26" t="str">
        <f t="shared" si="7"/>
        <v/>
      </c>
      <c r="H477" s="25" t="str">
        <f>(IF((COUNTBLANK(E477))=1,"",(IF((ISERROR((VLOOKUP((IF((VALUE((TEXT(F477,"mmdd"))))&gt;=801,(YEAR(F477)),(YEAR(F477)))),'Master Roster Data'!$M$1721:$N$1730,2,FALSE)))),"Player Appears to Be Too Old or Too Young",(VLOOKUP((IF((VALUE((TEXT(F477,"mmdd"))))&gt;=801,(YEAR(F477)),(YEAR(F477)))),'Master Roster Data'!$M$1721:$N$1730,2,FALSE))))))</f>
        <v/>
      </c>
      <c r="J477" s="13"/>
    </row>
    <row r="478" spans="2:10" ht="15" x14ac:dyDescent="0.2">
      <c r="B478" s="23"/>
      <c r="C478" s="24"/>
      <c r="D478" s="23"/>
      <c r="E478" s="24"/>
      <c r="F478" s="22"/>
      <c r="G478" s="26" t="str">
        <f t="shared" si="7"/>
        <v/>
      </c>
      <c r="H478" s="25" t="str">
        <f>(IF((COUNTBLANK(E478))=1,"",(IF((ISERROR((VLOOKUP((IF((VALUE((TEXT(F478,"mmdd"))))&gt;=801,(YEAR(F478)),(YEAR(F478)))),'Master Roster Data'!$M$1721:$N$1730,2,FALSE)))),"Player Appears to Be Too Old or Too Young",(VLOOKUP((IF((VALUE((TEXT(F478,"mmdd"))))&gt;=801,(YEAR(F478)),(YEAR(F478)))),'Master Roster Data'!$M$1721:$N$1730,2,FALSE))))))</f>
        <v/>
      </c>
      <c r="J478" s="13"/>
    </row>
    <row r="479" spans="2:10" ht="15" x14ac:dyDescent="0.2">
      <c r="B479" s="23"/>
      <c r="C479" s="24"/>
      <c r="D479" s="23"/>
      <c r="E479" s="24"/>
      <c r="F479" s="22"/>
      <c r="G479" s="26" t="str">
        <f t="shared" si="7"/>
        <v/>
      </c>
      <c r="H479" s="25" t="str">
        <f>(IF((COUNTBLANK(E479))=1,"",(IF((ISERROR((VLOOKUP((IF((VALUE((TEXT(F479,"mmdd"))))&gt;=801,(YEAR(F479)),(YEAR(F479)))),'Master Roster Data'!$M$1721:$N$1730,2,FALSE)))),"Player Appears to Be Too Old or Too Young",(VLOOKUP((IF((VALUE((TEXT(F479,"mmdd"))))&gt;=801,(YEAR(F479)),(YEAR(F479)))),'Master Roster Data'!$M$1721:$N$1730,2,FALSE))))))</f>
        <v/>
      </c>
      <c r="J479" s="13"/>
    </row>
    <row r="480" spans="2:10" ht="15" x14ac:dyDescent="0.2">
      <c r="B480" s="23"/>
      <c r="C480" s="24"/>
      <c r="D480" s="23"/>
      <c r="E480" s="24"/>
      <c r="F480" s="22"/>
      <c r="G480" s="26" t="str">
        <f t="shared" si="7"/>
        <v/>
      </c>
      <c r="H480" s="25" t="str">
        <f>(IF((COUNTBLANK(E480))=1,"",(IF((ISERROR((VLOOKUP((IF((VALUE((TEXT(F480,"mmdd"))))&gt;=801,(YEAR(F480)),(YEAR(F480)))),'Master Roster Data'!$M$1721:$N$1730,2,FALSE)))),"Player Appears to Be Too Old or Too Young",(VLOOKUP((IF((VALUE((TEXT(F480,"mmdd"))))&gt;=801,(YEAR(F480)),(YEAR(F480)))),'Master Roster Data'!$M$1721:$N$1730,2,FALSE))))))</f>
        <v/>
      </c>
      <c r="J480" s="13"/>
    </row>
    <row r="481" spans="2:10" ht="15" x14ac:dyDescent="0.2">
      <c r="B481" s="23"/>
      <c r="C481" s="24"/>
      <c r="D481" s="23"/>
      <c r="E481" s="24"/>
      <c r="F481" s="22"/>
      <c r="G481" s="26" t="str">
        <f t="shared" si="7"/>
        <v/>
      </c>
      <c r="H481" s="25" t="str">
        <f>(IF((COUNTBLANK(E481))=1,"",(IF((ISERROR((VLOOKUP((IF((VALUE((TEXT(F481,"mmdd"))))&gt;=801,(YEAR(F481)),(YEAR(F481)))),'Master Roster Data'!$M$1721:$N$1730,2,FALSE)))),"Player Appears to Be Too Old or Too Young",(VLOOKUP((IF((VALUE((TEXT(F481,"mmdd"))))&gt;=801,(YEAR(F481)),(YEAR(F481)))),'Master Roster Data'!$M$1721:$N$1730,2,FALSE))))))</f>
        <v/>
      </c>
      <c r="J481" s="13"/>
    </row>
    <row r="482" spans="2:10" ht="15" x14ac:dyDescent="0.2">
      <c r="B482" s="23"/>
      <c r="C482" s="24"/>
      <c r="D482" s="23"/>
      <c r="E482" s="24"/>
      <c r="F482" s="22"/>
      <c r="G482" s="26" t="str">
        <f t="shared" si="7"/>
        <v/>
      </c>
      <c r="H482" s="25" t="str">
        <f>(IF((COUNTBLANK(E482))=1,"",(IF((ISERROR((VLOOKUP((IF((VALUE((TEXT(F482,"mmdd"))))&gt;=801,(YEAR(F482)),(YEAR(F482)))),'Master Roster Data'!$M$1721:$N$1730,2,FALSE)))),"Player Appears to Be Too Old or Too Young",(VLOOKUP((IF((VALUE((TEXT(F482,"mmdd"))))&gt;=801,(YEAR(F482)),(YEAR(F482)))),'Master Roster Data'!$M$1721:$N$1730,2,FALSE))))))</f>
        <v/>
      </c>
      <c r="J482" s="13"/>
    </row>
    <row r="483" spans="2:10" ht="15" x14ac:dyDescent="0.2">
      <c r="B483" s="23"/>
      <c r="C483" s="24"/>
      <c r="D483" s="23"/>
      <c r="E483" s="24"/>
      <c r="F483" s="22"/>
      <c r="G483" s="26" t="str">
        <f t="shared" si="7"/>
        <v/>
      </c>
      <c r="H483" s="25" t="str">
        <f>(IF((COUNTBLANK(E483))=1,"",(IF((ISERROR((VLOOKUP((IF((VALUE((TEXT(F483,"mmdd"))))&gt;=801,(YEAR(F483)),(YEAR(F483)))),'Master Roster Data'!$M$1721:$N$1730,2,FALSE)))),"Player Appears to Be Too Old or Too Young",(VLOOKUP((IF((VALUE((TEXT(F483,"mmdd"))))&gt;=801,(YEAR(F483)),(YEAR(F483)))),'Master Roster Data'!$M$1721:$N$1730,2,FALSE))))))</f>
        <v/>
      </c>
      <c r="J483" s="13"/>
    </row>
    <row r="484" spans="2:10" ht="15" x14ac:dyDescent="0.2">
      <c r="B484" s="23"/>
      <c r="C484" s="24"/>
      <c r="D484" s="23"/>
      <c r="E484" s="24"/>
      <c r="F484" s="22"/>
      <c r="G484" s="26" t="str">
        <f t="shared" si="7"/>
        <v/>
      </c>
      <c r="H484" s="25" t="str">
        <f>(IF((COUNTBLANK(E484))=1,"",(IF((ISERROR((VLOOKUP((IF((VALUE((TEXT(F484,"mmdd"))))&gt;=801,(YEAR(F484)),(YEAR(F484)))),'Master Roster Data'!$M$1721:$N$1730,2,FALSE)))),"Player Appears to Be Too Old or Too Young",(VLOOKUP((IF((VALUE((TEXT(F484,"mmdd"))))&gt;=801,(YEAR(F484)),(YEAR(F484)))),'Master Roster Data'!$M$1721:$N$1730,2,FALSE))))))</f>
        <v/>
      </c>
      <c r="J484" s="13"/>
    </row>
    <row r="485" spans="2:10" ht="15" x14ac:dyDescent="0.2">
      <c r="B485" s="23"/>
      <c r="C485" s="24"/>
      <c r="D485" s="23"/>
      <c r="E485" s="24"/>
      <c r="F485" s="22"/>
      <c r="G485" s="26" t="str">
        <f t="shared" si="7"/>
        <v/>
      </c>
      <c r="H485" s="25" t="str">
        <f>(IF((COUNTBLANK(E485))=1,"",(IF((ISERROR((VLOOKUP((IF((VALUE((TEXT(F485,"mmdd"))))&gt;=801,(YEAR(F485)),(YEAR(F485)))),'Master Roster Data'!$M$1721:$N$1730,2,FALSE)))),"Player Appears to Be Too Old or Too Young",(VLOOKUP((IF((VALUE((TEXT(F485,"mmdd"))))&gt;=801,(YEAR(F485)),(YEAR(F485)))),'Master Roster Data'!$M$1721:$N$1730,2,FALSE))))))</f>
        <v/>
      </c>
      <c r="J485" s="13"/>
    </row>
    <row r="486" spans="2:10" ht="15" x14ac:dyDescent="0.2">
      <c r="B486" s="23"/>
      <c r="C486" s="24"/>
      <c r="D486" s="23"/>
      <c r="E486" s="24"/>
      <c r="F486" s="22"/>
      <c r="G486" s="26" t="str">
        <f t="shared" si="7"/>
        <v/>
      </c>
      <c r="H486" s="25" t="str">
        <f>(IF((COUNTBLANK(E486))=1,"",(IF((ISERROR((VLOOKUP((IF((VALUE((TEXT(F486,"mmdd"))))&gt;=801,(YEAR(F486)),(YEAR(F486)))),'Master Roster Data'!$M$1721:$N$1730,2,FALSE)))),"Player Appears to Be Too Old or Too Young",(VLOOKUP((IF((VALUE((TEXT(F486,"mmdd"))))&gt;=801,(YEAR(F486)),(YEAR(F486)))),'Master Roster Data'!$M$1721:$N$1730,2,FALSE))))))</f>
        <v/>
      </c>
      <c r="J486" s="13"/>
    </row>
    <row r="487" spans="2:10" ht="15" x14ac:dyDescent="0.2">
      <c r="B487" s="23"/>
      <c r="C487" s="24"/>
      <c r="D487" s="23"/>
      <c r="E487" s="24"/>
      <c r="F487" s="22"/>
      <c r="G487" s="26" t="str">
        <f t="shared" si="7"/>
        <v/>
      </c>
      <c r="H487" s="25" t="str">
        <f>(IF((COUNTBLANK(E487))=1,"",(IF((ISERROR((VLOOKUP((IF((VALUE((TEXT(F487,"mmdd"))))&gt;=801,(YEAR(F487)),(YEAR(F487)))),'Master Roster Data'!$M$1721:$N$1730,2,FALSE)))),"Player Appears to Be Too Old or Too Young",(VLOOKUP((IF((VALUE((TEXT(F487,"mmdd"))))&gt;=801,(YEAR(F487)),(YEAR(F487)))),'Master Roster Data'!$M$1721:$N$1730,2,FALSE))))))</f>
        <v/>
      </c>
      <c r="J487" s="13"/>
    </row>
    <row r="488" spans="2:10" ht="15" x14ac:dyDescent="0.2">
      <c r="B488" s="23"/>
      <c r="C488" s="24"/>
      <c r="D488" s="23"/>
      <c r="E488" s="24"/>
      <c r="F488" s="22"/>
      <c r="G488" s="26" t="str">
        <f t="shared" si="7"/>
        <v/>
      </c>
      <c r="H488" s="25" t="str">
        <f>(IF((COUNTBLANK(E488))=1,"",(IF((ISERROR((VLOOKUP((IF((VALUE((TEXT(F488,"mmdd"))))&gt;=801,(YEAR(F488)),(YEAR(F488)))),'Master Roster Data'!$M$1721:$N$1730,2,FALSE)))),"Player Appears to Be Too Old or Too Young",(VLOOKUP((IF((VALUE((TEXT(F488,"mmdd"))))&gt;=801,(YEAR(F488)),(YEAR(F488)))),'Master Roster Data'!$M$1721:$N$1730,2,FALSE))))))</f>
        <v/>
      </c>
      <c r="J488" s="13"/>
    </row>
    <row r="489" spans="2:10" ht="15" x14ac:dyDescent="0.2">
      <c r="B489" s="23"/>
      <c r="C489" s="24"/>
      <c r="D489" s="23"/>
      <c r="E489" s="24"/>
      <c r="F489" s="22"/>
      <c r="G489" s="26" t="str">
        <f t="shared" si="7"/>
        <v/>
      </c>
      <c r="H489" s="25" t="str">
        <f>(IF((COUNTBLANK(E489))=1,"",(IF((ISERROR((VLOOKUP((IF((VALUE((TEXT(F489,"mmdd"))))&gt;=801,(YEAR(F489)),(YEAR(F489)))),'Master Roster Data'!$M$1721:$N$1730,2,FALSE)))),"Player Appears to Be Too Old or Too Young",(VLOOKUP((IF((VALUE((TEXT(F489,"mmdd"))))&gt;=801,(YEAR(F489)),(YEAR(F489)))),'Master Roster Data'!$M$1721:$N$1730,2,FALSE))))))</f>
        <v/>
      </c>
      <c r="J489" s="13"/>
    </row>
    <row r="490" spans="2:10" ht="15" x14ac:dyDescent="0.2">
      <c r="B490" s="23"/>
      <c r="C490" s="24"/>
      <c r="D490" s="23"/>
      <c r="E490" s="24"/>
      <c r="F490" s="22"/>
      <c r="G490" s="26" t="str">
        <f t="shared" si="7"/>
        <v/>
      </c>
      <c r="H490" s="25" t="str">
        <f>(IF((COUNTBLANK(E490))=1,"",(IF((ISERROR((VLOOKUP((IF((VALUE((TEXT(F490,"mmdd"))))&gt;=801,(YEAR(F490)),(YEAR(F490)))),'Master Roster Data'!$M$1721:$N$1730,2,FALSE)))),"Player Appears to Be Too Old or Too Young",(VLOOKUP((IF((VALUE((TEXT(F490,"mmdd"))))&gt;=801,(YEAR(F490)),(YEAR(F490)))),'Master Roster Data'!$M$1721:$N$1730,2,FALSE))))))</f>
        <v/>
      </c>
      <c r="J490" s="13"/>
    </row>
    <row r="491" spans="2:10" ht="15" x14ac:dyDescent="0.2">
      <c r="B491" s="23"/>
      <c r="C491" s="24"/>
      <c r="D491" s="23"/>
      <c r="E491" s="24"/>
      <c r="F491" s="22"/>
      <c r="G491" s="26" t="str">
        <f t="shared" si="7"/>
        <v/>
      </c>
      <c r="H491" s="25" t="str">
        <f>(IF((COUNTBLANK(E491))=1,"",(IF((ISERROR((VLOOKUP((IF((VALUE((TEXT(F491,"mmdd"))))&gt;=801,(YEAR(F491)),(YEAR(F491)))),'Master Roster Data'!$M$1721:$N$1730,2,FALSE)))),"Player Appears to Be Too Old or Too Young",(VLOOKUP((IF((VALUE((TEXT(F491,"mmdd"))))&gt;=801,(YEAR(F491)),(YEAR(F491)))),'Master Roster Data'!$M$1721:$N$1730,2,FALSE))))))</f>
        <v/>
      </c>
      <c r="J491" s="13"/>
    </row>
    <row r="492" spans="2:10" ht="15" x14ac:dyDescent="0.2">
      <c r="B492" s="23"/>
      <c r="C492" s="24"/>
      <c r="D492" s="23"/>
      <c r="E492" s="24"/>
      <c r="F492" s="22"/>
      <c r="G492" s="26" t="str">
        <f t="shared" si="7"/>
        <v/>
      </c>
      <c r="H492" s="25" t="str">
        <f>(IF((COUNTBLANK(E492))=1,"",(IF((ISERROR((VLOOKUP((IF((VALUE((TEXT(F492,"mmdd"))))&gt;=801,(YEAR(F492)),(YEAR(F492)))),'Master Roster Data'!$M$1721:$N$1730,2,FALSE)))),"Player Appears to Be Too Old or Too Young",(VLOOKUP((IF((VALUE((TEXT(F492,"mmdd"))))&gt;=801,(YEAR(F492)),(YEAR(F492)))),'Master Roster Data'!$M$1721:$N$1730,2,FALSE))))))</f>
        <v/>
      </c>
      <c r="J492" s="13"/>
    </row>
    <row r="493" spans="2:10" ht="15" x14ac:dyDescent="0.2">
      <c r="B493" s="23"/>
      <c r="C493" s="24"/>
      <c r="D493" s="23"/>
      <c r="E493" s="24"/>
      <c r="F493" s="22"/>
      <c r="G493" s="26" t="str">
        <f t="shared" si="7"/>
        <v/>
      </c>
      <c r="H493" s="25" t="str">
        <f>(IF((COUNTBLANK(E493))=1,"",(IF((ISERROR((VLOOKUP((IF((VALUE((TEXT(F493,"mmdd"))))&gt;=801,(YEAR(F493)),(YEAR(F493)))),'Master Roster Data'!$M$1721:$N$1730,2,FALSE)))),"Player Appears to Be Too Old or Too Young",(VLOOKUP((IF((VALUE((TEXT(F493,"mmdd"))))&gt;=801,(YEAR(F493)),(YEAR(F493)))),'Master Roster Data'!$M$1721:$N$1730,2,FALSE))))))</f>
        <v/>
      </c>
      <c r="J493" s="13"/>
    </row>
    <row r="494" spans="2:10" ht="15" x14ac:dyDescent="0.2">
      <c r="B494" s="23"/>
      <c r="C494" s="24"/>
      <c r="D494" s="23"/>
      <c r="E494" s="24"/>
      <c r="F494" s="22"/>
      <c r="G494" s="26" t="str">
        <f t="shared" si="7"/>
        <v/>
      </c>
      <c r="H494" s="25" t="str">
        <f>(IF((COUNTBLANK(E494))=1,"",(IF((ISERROR((VLOOKUP((IF((VALUE((TEXT(F494,"mmdd"))))&gt;=801,(YEAR(F494)),(YEAR(F494)))),'Master Roster Data'!$M$1721:$N$1730,2,FALSE)))),"Player Appears to Be Too Old or Too Young",(VLOOKUP((IF((VALUE((TEXT(F494,"mmdd"))))&gt;=801,(YEAR(F494)),(YEAR(F494)))),'Master Roster Data'!$M$1721:$N$1730,2,FALSE))))))</f>
        <v/>
      </c>
      <c r="J494" s="13"/>
    </row>
    <row r="495" spans="2:10" ht="15" x14ac:dyDescent="0.2">
      <c r="B495" s="23"/>
      <c r="C495" s="24"/>
      <c r="D495" s="23"/>
      <c r="E495" s="24"/>
      <c r="F495" s="22"/>
      <c r="G495" s="26" t="str">
        <f t="shared" si="7"/>
        <v/>
      </c>
      <c r="H495" s="25" t="str">
        <f>(IF((COUNTBLANK(E495))=1,"",(IF((ISERROR((VLOOKUP((IF((VALUE((TEXT(F495,"mmdd"))))&gt;=801,(YEAR(F495)),(YEAR(F495)))),'Master Roster Data'!$M$1721:$N$1730,2,FALSE)))),"Player Appears to Be Too Old or Too Young",(VLOOKUP((IF((VALUE((TEXT(F495,"mmdd"))))&gt;=801,(YEAR(F495)),(YEAR(F495)))),'Master Roster Data'!$M$1721:$N$1730,2,FALSE))))))</f>
        <v/>
      </c>
      <c r="J495" s="13"/>
    </row>
    <row r="496" spans="2:10" ht="15" x14ac:dyDescent="0.2">
      <c r="B496" s="23"/>
      <c r="C496" s="24"/>
      <c r="D496" s="23"/>
      <c r="E496" s="24"/>
      <c r="F496" s="22"/>
      <c r="G496" s="26" t="str">
        <f t="shared" si="7"/>
        <v/>
      </c>
      <c r="H496" s="25" t="str">
        <f>(IF((COUNTBLANK(E496))=1,"",(IF((ISERROR((VLOOKUP((IF((VALUE((TEXT(F496,"mmdd"))))&gt;=801,(YEAR(F496)),(YEAR(F496)))),'Master Roster Data'!$M$1721:$N$1730,2,FALSE)))),"Player Appears to Be Too Old or Too Young",(VLOOKUP((IF((VALUE((TEXT(F496,"mmdd"))))&gt;=801,(YEAR(F496)),(YEAR(F496)))),'Master Roster Data'!$M$1721:$N$1730,2,FALSE))))))</f>
        <v/>
      </c>
      <c r="J496" s="13"/>
    </row>
    <row r="497" spans="2:10" ht="15" x14ac:dyDescent="0.2">
      <c r="B497" s="23"/>
      <c r="C497" s="24"/>
      <c r="D497" s="23"/>
      <c r="E497" s="24"/>
      <c r="F497" s="22"/>
      <c r="G497" s="26" t="str">
        <f t="shared" si="7"/>
        <v/>
      </c>
      <c r="H497" s="25" t="str">
        <f>(IF((COUNTBLANK(E497))=1,"",(IF((ISERROR((VLOOKUP((IF((VALUE((TEXT(F497,"mmdd"))))&gt;=801,(YEAR(F497)),(YEAR(F497)))),'Master Roster Data'!$M$1721:$N$1730,2,FALSE)))),"Player Appears to Be Too Old or Too Young",(VLOOKUP((IF((VALUE((TEXT(F497,"mmdd"))))&gt;=801,(YEAR(F497)),(YEAR(F497)))),'Master Roster Data'!$M$1721:$N$1730,2,FALSE))))))</f>
        <v/>
      </c>
      <c r="J497" s="13"/>
    </row>
    <row r="498" spans="2:10" ht="15" x14ac:dyDescent="0.2">
      <c r="B498" s="23"/>
      <c r="C498" s="24"/>
      <c r="D498" s="23"/>
      <c r="E498" s="24"/>
      <c r="F498" s="22"/>
      <c r="G498" s="26" t="str">
        <f t="shared" si="7"/>
        <v/>
      </c>
      <c r="H498" s="25" t="str">
        <f>(IF((COUNTBLANK(E498))=1,"",(IF((ISERROR((VLOOKUP((IF((VALUE((TEXT(F498,"mmdd"))))&gt;=801,(YEAR(F498)),(YEAR(F498)))),'Master Roster Data'!$M$1721:$N$1730,2,FALSE)))),"Player Appears to Be Too Old or Too Young",(VLOOKUP((IF((VALUE((TEXT(F498,"mmdd"))))&gt;=801,(YEAR(F498)),(YEAR(F498)))),'Master Roster Data'!$M$1721:$N$1730,2,FALSE))))))</f>
        <v/>
      </c>
      <c r="J498" s="13"/>
    </row>
    <row r="499" spans="2:10" ht="15" x14ac:dyDescent="0.2">
      <c r="B499" s="23"/>
      <c r="C499" s="24"/>
      <c r="D499" s="23"/>
      <c r="E499" s="24"/>
      <c r="F499" s="22"/>
      <c r="G499" s="26" t="str">
        <f t="shared" si="7"/>
        <v/>
      </c>
      <c r="H499" s="25" t="str">
        <f>(IF((COUNTBLANK(E499))=1,"",(IF((ISERROR((VLOOKUP((IF((VALUE((TEXT(F499,"mmdd"))))&gt;=801,(YEAR(F499)),(YEAR(F499)))),'Master Roster Data'!$M$1721:$N$1730,2,FALSE)))),"Player Appears to Be Too Old or Too Young",(VLOOKUP((IF((VALUE((TEXT(F499,"mmdd"))))&gt;=801,(YEAR(F499)),(YEAR(F499)))),'Master Roster Data'!$M$1721:$N$1730,2,FALSE))))))</f>
        <v/>
      </c>
      <c r="J499" s="13"/>
    </row>
    <row r="500" spans="2:10" ht="15" x14ac:dyDescent="0.2">
      <c r="B500" s="23"/>
      <c r="C500" s="24"/>
      <c r="D500" s="23"/>
      <c r="E500" s="24"/>
      <c r="F500" s="22"/>
      <c r="G500" s="26" t="str">
        <f t="shared" si="7"/>
        <v/>
      </c>
      <c r="H500" s="25" t="str">
        <f>(IF((COUNTBLANK(E500))=1,"",(IF((ISERROR((VLOOKUP((IF((VALUE((TEXT(F500,"mmdd"))))&gt;=801,(YEAR(F500)),(YEAR(F500)))),'Master Roster Data'!$M$1721:$N$1730,2,FALSE)))),"Player Appears to Be Too Old or Too Young",(VLOOKUP((IF((VALUE((TEXT(F500,"mmdd"))))&gt;=801,(YEAR(F500)),(YEAR(F500)))),'Master Roster Data'!$M$1721:$N$1730,2,FALSE))))))</f>
        <v/>
      </c>
      <c r="J500" s="13"/>
    </row>
    <row r="501" spans="2:10" ht="15" x14ac:dyDescent="0.2">
      <c r="B501" s="23"/>
      <c r="C501" s="24"/>
      <c r="D501" s="23"/>
      <c r="E501" s="24"/>
      <c r="F501" s="22"/>
      <c r="G501" s="26" t="str">
        <f t="shared" si="7"/>
        <v/>
      </c>
      <c r="H501" s="25" t="str">
        <f>(IF((COUNTBLANK(E501))=1,"",(IF((ISERROR((VLOOKUP((IF((VALUE((TEXT(F501,"mmdd"))))&gt;=801,(YEAR(F501)),(YEAR(F501)))),'Master Roster Data'!$M$1721:$N$1730,2,FALSE)))),"Player Appears to Be Too Old or Too Young",(VLOOKUP((IF((VALUE((TEXT(F501,"mmdd"))))&gt;=801,(YEAR(F501)),(YEAR(F501)))),'Master Roster Data'!$M$1721:$N$1730,2,FALSE))))))</f>
        <v/>
      </c>
      <c r="J501" s="13"/>
    </row>
    <row r="502" spans="2:10" ht="15" x14ac:dyDescent="0.2">
      <c r="B502" s="23"/>
      <c r="C502" s="24"/>
      <c r="D502" s="23"/>
      <c r="E502" s="24"/>
      <c r="F502" s="22"/>
      <c r="G502" s="26" t="str">
        <f t="shared" si="7"/>
        <v/>
      </c>
      <c r="H502" s="25" t="str">
        <f>(IF((COUNTBLANK(E502))=1,"",(IF((ISERROR((VLOOKUP((IF((VALUE((TEXT(F502,"mmdd"))))&gt;=801,(YEAR(F502)),(YEAR(F502)))),'Master Roster Data'!$M$1721:$N$1730,2,FALSE)))),"Player Appears to Be Too Old or Too Young",(VLOOKUP((IF((VALUE((TEXT(F502,"mmdd"))))&gt;=801,(YEAR(F502)),(YEAR(F502)))),'Master Roster Data'!$M$1721:$N$1730,2,FALSE))))))</f>
        <v/>
      </c>
      <c r="J502" s="13"/>
    </row>
    <row r="503" spans="2:10" ht="15" x14ac:dyDescent="0.2">
      <c r="B503" s="23"/>
      <c r="C503" s="24"/>
      <c r="D503" s="23"/>
      <c r="E503" s="24"/>
      <c r="F503" s="22"/>
      <c r="G503" s="26" t="str">
        <f t="shared" si="7"/>
        <v/>
      </c>
      <c r="H503" s="25" t="str">
        <f>(IF((COUNTBLANK(E503))=1,"",(IF((ISERROR((VLOOKUP((IF((VALUE((TEXT(F503,"mmdd"))))&gt;=801,(YEAR(F503)),(YEAR(F503)))),'Master Roster Data'!$M$1721:$N$1730,2,FALSE)))),"Player Appears to Be Too Old or Too Young",(VLOOKUP((IF((VALUE((TEXT(F503,"mmdd"))))&gt;=801,(YEAR(F503)),(YEAR(F503)))),'Master Roster Data'!$M$1721:$N$1730,2,FALSE))))))</f>
        <v/>
      </c>
      <c r="J503" s="13"/>
    </row>
    <row r="504" spans="2:10" ht="15" x14ac:dyDescent="0.2">
      <c r="B504" s="23"/>
      <c r="C504" s="24"/>
      <c r="D504" s="23"/>
      <c r="E504" s="24"/>
      <c r="F504" s="22"/>
      <c r="G504" s="26" t="str">
        <f t="shared" si="7"/>
        <v/>
      </c>
      <c r="H504" s="25" t="str">
        <f>(IF((COUNTBLANK(E504))=1,"",(IF((ISERROR((VLOOKUP((IF((VALUE((TEXT(F504,"mmdd"))))&gt;=801,(YEAR(F504)),(YEAR(F504)))),'Master Roster Data'!$M$1721:$N$1730,2,FALSE)))),"Player Appears to Be Too Old or Too Young",(VLOOKUP((IF((VALUE((TEXT(F504,"mmdd"))))&gt;=801,(YEAR(F504)),(YEAR(F504)))),'Master Roster Data'!$M$1721:$N$1730,2,FALSE))))))</f>
        <v/>
      </c>
      <c r="J504" s="13"/>
    </row>
    <row r="505" spans="2:10" ht="15" x14ac:dyDescent="0.2">
      <c r="B505" s="23"/>
      <c r="C505" s="24"/>
      <c r="D505" s="23"/>
      <c r="E505" s="24"/>
      <c r="F505" s="22"/>
      <c r="G505" s="26" t="str">
        <f t="shared" si="7"/>
        <v/>
      </c>
      <c r="H505" s="25" t="str">
        <f>(IF((COUNTBLANK(E505))=1,"",(IF((ISERROR((VLOOKUP((IF((VALUE((TEXT(F505,"mmdd"))))&gt;=801,(YEAR(F505)),(YEAR(F505)))),'Master Roster Data'!$M$1721:$N$1730,2,FALSE)))),"Player Appears to Be Too Old or Too Young",(VLOOKUP((IF((VALUE((TEXT(F505,"mmdd"))))&gt;=801,(YEAR(F505)),(YEAR(F505)))),'Master Roster Data'!$M$1721:$N$1730,2,FALSE))))))</f>
        <v/>
      </c>
      <c r="J505" s="13"/>
    </row>
    <row r="506" spans="2:10" ht="15" x14ac:dyDescent="0.2">
      <c r="B506" s="23"/>
      <c r="C506" s="24"/>
      <c r="D506" s="23"/>
      <c r="E506" s="24"/>
      <c r="F506" s="22"/>
      <c r="G506" s="26" t="str">
        <f t="shared" si="7"/>
        <v/>
      </c>
      <c r="H506" s="25" t="str">
        <f>(IF((COUNTBLANK(E506))=1,"",(IF((ISERROR((VLOOKUP((IF((VALUE((TEXT(F506,"mmdd"))))&gt;=801,(YEAR(F506)),(YEAR(F506)))),'Master Roster Data'!$M$1721:$N$1730,2,FALSE)))),"Player Appears to Be Too Old or Too Young",(VLOOKUP((IF((VALUE((TEXT(F506,"mmdd"))))&gt;=801,(YEAR(F506)),(YEAR(F506)))),'Master Roster Data'!$M$1721:$N$1730,2,FALSE))))))</f>
        <v/>
      </c>
      <c r="J506" s="13"/>
    </row>
    <row r="507" spans="2:10" ht="15" x14ac:dyDescent="0.2">
      <c r="B507" s="23"/>
      <c r="C507" s="24"/>
      <c r="D507" s="23"/>
      <c r="E507" s="24"/>
      <c r="F507" s="22"/>
      <c r="G507" s="26" t="str">
        <f t="shared" si="7"/>
        <v/>
      </c>
      <c r="H507" s="25" t="str">
        <f>(IF((COUNTBLANK(E507))=1,"",(IF((ISERROR((VLOOKUP((IF((VALUE((TEXT(F507,"mmdd"))))&gt;=801,(YEAR(F507)),(YEAR(F507)))),'Master Roster Data'!$M$1721:$N$1730,2,FALSE)))),"Player Appears to Be Too Old or Too Young",(VLOOKUP((IF((VALUE((TEXT(F507,"mmdd"))))&gt;=801,(YEAR(F507)),(YEAR(F507)))),'Master Roster Data'!$M$1721:$N$1730,2,FALSE))))))</f>
        <v/>
      </c>
      <c r="J507" s="13"/>
    </row>
    <row r="508" spans="2:10" ht="15" x14ac:dyDescent="0.2">
      <c r="B508" s="23"/>
      <c r="C508" s="24"/>
      <c r="D508" s="23"/>
      <c r="E508" s="24"/>
      <c r="F508" s="22"/>
      <c r="G508" s="26" t="str">
        <f t="shared" si="7"/>
        <v/>
      </c>
      <c r="H508" s="25" t="str">
        <f>(IF((COUNTBLANK(E508))=1,"",(IF((ISERROR((VLOOKUP((IF((VALUE((TEXT(F508,"mmdd"))))&gt;=801,(YEAR(F508)),(YEAR(F508)))),'Master Roster Data'!$M$1721:$N$1730,2,FALSE)))),"Player Appears to Be Too Old or Too Young",(VLOOKUP((IF((VALUE((TEXT(F508,"mmdd"))))&gt;=801,(YEAR(F508)),(YEAR(F508)))),'Master Roster Data'!$M$1721:$N$1730,2,FALSE))))))</f>
        <v/>
      </c>
      <c r="J508" s="13"/>
    </row>
    <row r="509" spans="2:10" ht="15" x14ac:dyDescent="0.2">
      <c r="B509" s="23"/>
      <c r="C509" s="24"/>
      <c r="D509" s="23"/>
      <c r="E509" s="24"/>
      <c r="F509" s="22"/>
      <c r="G509" s="26" t="str">
        <f t="shared" si="7"/>
        <v/>
      </c>
      <c r="H509" s="25" t="str">
        <f>(IF((COUNTBLANK(E509))=1,"",(IF((ISERROR((VLOOKUP((IF((VALUE((TEXT(F509,"mmdd"))))&gt;=801,(YEAR(F509)),(YEAR(F509)))),'Master Roster Data'!$M$1721:$N$1730,2,FALSE)))),"Player Appears to Be Too Old or Too Young",(VLOOKUP((IF((VALUE((TEXT(F509,"mmdd"))))&gt;=801,(YEAR(F509)),(YEAR(F509)))),'Master Roster Data'!$M$1721:$N$1730,2,FALSE))))))</f>
        <v/>
      </c>
      <c r="J509" s="13"/>
    </row>
    <row r="510" spans="2:10" ht="15" x14ac:dyDescent="0.2">
      <c r="B510" s="23"/>
      <c r="C510" s="24"/>
      <c r="D510" s="23"/>
      <c r="E510" s="24"/>
      <c r="F510" s="22"/>
      <c r="G510" s="26" t="str">
        <f t="shared" si="7"/>
        <v/>
      </c>
      <c r="H510" s="25" t="str">
        <f>(IF((COUNTBLANK(E510))=1,"",(IF((ISERROR((VLOOKUP((IF((VALUE((TEXT(F510,"mmdd"))))&gt;=801,(YEAR(F510)),(YEAR(F510)))),'Master Roster Data'!$M$1721:$N$1730,2,FALSE)))),"Player Appears to Be Too Old or Too Young",(VLOOKUP((IF((VALUE((TEXT(F510,"mmdd"))))&gt;=801,(YEAR(F510)),(YEAR(F510)))),'Master Roster Data'!$M$1721:$N$1730,2,FALSE))))))</f>
        <v/>
      </c>
      <c r="J510" s="13"/>
    </row>
    <row r="511" spans="2:10" ht="15" x14ac:dyDescent="0.2">
      <c r="B511" s="23"/>
      <c r="C511" s="24"/>
      <c r="D511" s="23"/>
      <c r="E511" s="24"/>
      <c r="F511" s="22"/>
      <c r="G511" s="26" t="str">
        <f t="shared" si="7"/>
        <v/>
      </c>
      <c r="H511" s="25" t="str">
        <f>(IF((COUNTBLANK(E511))=1,"",(IF((ISERROR((VLOOKUP((IF((VALUE((TEXT(F511,"mmdd"))))&gt;=801,(YEAR(F511)),(YEAR(F511)))),'Master Roster Data'!$M$1721:$N$1730,2,FALSE)))),"Player Appears to Be Too Old or Too Young",(VLOOKUP((IF((VALUE((TEXT(F511,"mmdd"))))&gt;=801,(YEAR(F511)),(YEAR(F511)))),'Master Roster Data'!$M$1721:$N$1730,2,FALSE))))))</f>
        <v/>
      </c>
      <c r="J511" s="13"/>
    </row>
    <row r="512" spans="2:10" ht="15" x14ac:dyDescent="0.2">
      <c r="B512" s="23"/>
      <c r="C512" s="24"/>
      <c r="D512" s="23"/>
      <c r="E512" s="24"/>
      <c r="F512" s="22"/>
      <c r="G512" s="26" t="str">
        <f t="shared" si="7"/>
        <v/>
      </c>
      <c r="H512" s="25" t="str">
        <f>(IF((COUNTBLANK(E512))=1,"",(IF((ISERROR((VLOOKUP((IF((VALUE((TEXT(F512,"mmdd"))))&gt;=801,(YEAR(F512)),(YEAR(F512)))),'Master Roster Data'!$M$1721:$N$1730,2,FALSE)))),"Player Appears to Be Too Old or Too Young",(VLOOKUP((IF((VALUE((TEXT(F512,"mmdd"))))&gt;=801,(YEAR(F512)),(YEAR(F512)))),'Master Roster Data'!$M$1721:$N$1730,2,FALSE))))))</f>
        <v/>
      </c>
      <c r="J512" s="13"/>
    </row>
    <row r="513" spans="2:10" ht="15" x14ac:dyDescent="0.2">
      <c r="B513" s="23"/>
      <c r="C513" s="24"/>
      <c r="D513" s="23"/>
      <c r="E513" s="24"/>
      <c r="F513" s="22"/>
      <c r="G513" s="26" t="str">
        <f t="shared" si="7"/>
        <v/>
      </c>
      <c r="H513" s="25" t="str">
        <f>(IF((COUNTBLANK(E513))=1,"",(IF((ISERROR((VLOOKUP((IF((VALUE((TEXT(F513,"mmdd"))))&gt;=801,(YEAR(F513)),(YEAR(F513)))),'Master Roster Data'!$M$1721:$N$1730,2,FALSE)))),"Player Appears to Be Too Old or Too Young",(VLOOKUP((IF((VALUE((TEXT(F513,"mmdd"))))&gt;=801,(YEAR(F513)),(YEAR(F513)))),'Master Roster Data'!$M$1721:$N$1730,2,FALSE))))))</f>
        <v/>
      </c>
      <c r="J513" s="13"/>
    </row>
    <row r="514" spans="2:10" ht="15" x14ac:dyDescent="0.2">
      <c r="B514" s="23"/>
      <c r="C514" s="24"/>
      <c r="D514" s="23"/>
      <c r="E514" s="24"/>
      <c r="F514" s="22"/>
      <c r="G514" s="26" t="str">
        <f t="shared" si="7"/>
        <v/>
      </c>
      <c r="H514" s="25" t="str">
        <f>(IF((COUNTBLANK(E514))=1,"",(IF((ISERROR((VLOOKUP((IF((VALUE((TEXT(F514,"mmdd"))))&gt;=801,(YEAR(F514)),(YEAR(F514)))),'Master Roster Data'!$M$1721:$N$1730,2,FALSE)))),"Player Appears to Be Too Old or Too Young",(VLOOKUP((IF((VALUE((TEXT(F514,"mmdd"))))&gt;=801,(YEAR(F514)),(YEAR(F514)))),'Master Roster Data'!$M$1721:$N$1730,2,FALSE))))))</f>
        <v/>
      </c>
      <c r="J514" s="13"/>
    </row>
    <row r="515" spans="2:10" ht="15" x14ac:dyDescent="0.2">
      <c r="B515" s="23"/>
      <c r="C515" s="24"/>
      <c r="D515" s="23"/>
      <c r="E515" s="24"/>
      <c r="F515" s="22"/>
      <c r="G515" s="26" t="str">
        <f t="shared" si="7"/>
        <v/>
      </c>
      <c r="H515" s="25" t="str">
        <f>(IF((COUNTBLANK(E515))=1,"",(IF((ISERROR((VLOOKUP((IF((VALUE((TEXT(F515,"mmdd"))))&gt;=801,(YEAR(F515)),(YEAR(F515)))),'Master Roster Data'!$M$1721:$N$1730,2,FALSE)))),"Player Appears to Be Too Old or Too Young",(VLOOKUP((IF((VALUE((TEXT(F515,"mmdd"))))&gt;=801,(YEAR(F515)),(YEAR(F515)))),'Master Roster Data'!$M$1721:$N$1730,2,FALSE))))))</f>
        <v/>
      </c>
      <c r="J515" s="13"/>
    </row>
    <row r="516" spans="2:10" ht="15" x14ac:dyDescent="0.2">
      <c r="B516" s="23"/>
      <c r="C516" s="24"/>
      <c r="D516" s="23"/>
      <c r="E516" s="24"/>
      <c r="F516" s="22"/>
      <c r="G516" s="26" t="str">
        <f t="shared" si="7"/>
        <v/>
      </c>
      <c r="H516" s="25" t="str">
        <f>(IF((COUNTBLANK(E516))=1,"",(IF((ISERROR((VLOOKUP((IF((VALUE((TEXT(F516,"mmdd"))))&gt;=801,(YEAR(F516)),(YEAR(F516)))),'Master Roster Data'!$M$1721:$N$1730,2,FALSE)))),"Player Appears to Be Too Old or Too Young",(VLOOKUP((IF((VALUE((TEXT(F516,"mmdd"))))&gt;=801,(YEAR(F516)),(YEAR(F516)))),'Master Roster Data'!$M$1721:$N$1730,2,FALSE))))))</f>
        <v/>
      </c>
      <c r="J516" s="13"/>
    </row>
    <row r="517" spans="2:10" ht="15" x14ac:dyDescent="0.2">
      <c r="B517" s="23"/>
      <c r="C517" s="24"/>
      <c r="D517" s="23"/>
      <c r="E517" s="24"/>
      <c r="F517" s="22"/>
      <c r="G517" s="26" t="str">
        <f t="shared" si="7"/>
        <v/>
      </c>
      <c r="H517" s="25" t="str">
        <f>(IF((COUNTBLANK(E517))=1,"",(IF((ISERROR((VLOOKUP((IF((VALUE((TEXT(F517,"mmdd"))))&gt;=801,(YEAR(F517)),(YEAR(F517)))),'Master Roster Data'!$M$1721:$N$1730,2,FALSE)))),"Player Appears to Be Too Old or Too Young",(VLOOKUP((IF((VALUE((TEXT(F517,"mmdd"))))&gt;=801,(YEAR(F517)),(YEAR(F517)))),'Master Roster Data'!$M$1721:$N$1730,2,FALSE))))))</f>
        <v/>
      </c>
      <c r="J517" s="13"/>
    </row>
    <row r="518" spans="2:10" ht="15" x14ac:dyDescent="0.2">
      <c r="B518" s="23"/>
      <c r="C518" s="24"/>
      <c r="D518" s="23"/>
      <c r="E518" s="24"/>
      <c r="F518" s="22"/>
      <c r="G518" s="26" t="str">
        <f t="shared" ref="G518:G581" si="8">(IF(H518&gt;(MID(B518,1,3)),"Waiver Required",""))</f>
        <v/>
      </c>
      <c r="H518" s="25" t="str">
        <f>(IF((COUNTBLANK(E518))=1,"",(IF((ISERROR((VLOOKUP((IF((VALUE((TEXT(F518,"mmdd"))))&gt;=801,(YEAR(F518)),(YEAR(F518)))),'Master Roster Data'!$M$1721:$N$1730,2,FALSE)))),"Player Appears to Be Too Old or Too Young",(VLOOKUP((IF((VALUE((TEXT(F518,"mmdd"))))&gt;=801,(YEAR(F518)),(YEAR(F518)))),'Master Roster Data'!$M$1721:$N$1730,2,FALSE))))))</f>
        <v/>
      </c>
      <c r="J518" s="13"/>
    </row>
    <row r="519" spans="2:10" ht="15" x14ac:dyDescent="0.2">
      <c r="B519" s="23"/>
      <c r="C519" s="24"/>
      <c r="D519" s="23"/>
      <c r="E519" s="24"/>
      <c r="F519" s="22"/>
      <c r="G519" s="26" t="str">
        <f t="shared" si="8"/>
        <v/>
      </c>
      <c r="H519" s="25" t="str">
        <f>(IF((COUNTBLANK(E519))=1,"",(IF((ISERROR((VLOOKUP((IF((VALUE((TEXT(F519,"mmdd"))))&gt;=801,(YEAR(F519)),(YEAR(F519)))),'Master Roster Data'!$M$1721:$N$1730,2,FALSE)))),"Player Appears to Be Too Old or Too Young",(VLOOKUP((IF((VALUE((TEXT(F519,"mmdd"))))&gt;=801,(YEAR(F519)),(YEAR(F519)))),'Master Roster Data'!$M$1721:$N$1730,2,FALSE))))))</f>
        <v/>
      </c>
      <c r="J519" s="13"/>
    </row>
    <row r="520" spans="2:10" ht="15" x14ac:dyDescent="0.2">
      <c r="B520" s="23"/>
      <c r="C520" s="24"/>
      <c r="D520" s="23"/>
      <c r="E520" s="24"/>
      <c r="F520" s="22"/>
      <c r="G520" s="26" t="str">
        <f t="shared" si="8"/>
        <v/>
      </c>
      <c r="H520" s="25" t="str">
        <f>(IF((COUNTBLANK(E520))=1,"",(IF((ISERROR((VLOOKUP((IF((VALUE((TEXT(F520,"mmdd"))))&gt;=801,(YEAR(F520)),(YEAR(F520)))),'Master Roster Data'!$M$1721:$N$1730,2,FALSE)))),"Player Appears to Be Too Old or Too Young",(VLOOKUP((IF((VALUE((TEXT(F520,"mmdd"))))&gt;=801,(YEAR(F520)),(YEAR(F520)))),'Master Roster Data'!$M$1721:$N$1730,2,FALSE))))))</f>
        <v/>
      </c>
      <c r="J520" s="13"/>
    </row>
    <row r="521" spans="2:10" ht="15" x14ac:dyDescent="0.2">
      <c r="B521" s="23"/>
      <c r="C521" s="24"/>
      <c r="D521" s="23"/>
      <c r="E521" s="24"/>
      <c r="F521" s="22"/>
      <c r="G521" s="26" t="str">
        <f t="shared" si="8"/>
        <v/>
      </c>
      <c r="H521" s="25" t="str">
        <f>(IF((COUNTBLANK(E521))=1,"",(IF((ISERROR((VLOOKUP((IF((VALUE((TEXT(F521,"mmdd"))))&gt;=801,(YEAR(F521)),(YEAR(F521)))),'Master Roster Data'!$M$1721:$N$1730,2,FALSE)))),"Player Appears to Be Too Old or Too Young",(VLOOKUP((IF((VALUE((TEXT(F521,"mmdd"))))&gt;=801,(YEAR(F521)),(YEAR(F521)))),'Master Roster Data'!$M$1721:$N$1730,2,FALSE))))))</f>
        <v/>
      </c>
      <c r="J521" s="13"/>
    </row>
    <row r="522" spans="2:10" ht="15" x14ac:dyDescent="0.2">
      <c r="B522" s="23"/>
      <c r="C522" s="24"/>
      <c r="D522" s="23"/>
      <c r="E522" s="24"/>
      <c r="F522" s="22"/>
      <c r="G522" s="26" t="str">
        <f t="shared" si="8"/>
        <v/>
      </c>
      <c r="H522" s="25" t="str">
        <f>(IF((COUNTBLANK(E522))=1,"",(IF((ISERROR((VLOOKUP((IF((VALUE((TEXT(F522,"mmdd"))))&gt;=801,(YEAR(F522)),(YEAR(F522)))),'Master Roster Data'!$M$1721:$N$1730,2,FALSE)))),"Player Appears to Be Too Old or Too Young",(VLOOKUP((IF((VALUE((TEXT(F522,"mmdd"))))&gt;=801,(YEAR(F522)),(YEAR(F522)))),'Master Roster Data'!$M$1721:$N$1730,2,FALSE))))))</f>
        <v/>
      </c>
      <c r="J522" s="13"/>
    </row>
    <row r="523" spans="2:10" ht="15" x14ac:dyDescent="0.2">
      <c r="B523" s="23"/>
      <c r="C523" s="24"/>
      <c r="D523" s="23"/>
      <c r="E523" s="24"/>
      <c r="F523" s="22"/>
      <c r="G523" s="26" t="str">
        <f t="shared" si="8"/>
        <v/>
      </c>
      <c r="H523" s="25" t="str">
        <f>(IF((COUNTBLANK(E523))=1,"",(IF((ISERROR((VLOOKUP((IF((VALUE((TEXT(F523,"mmdd"))))&gt;=801,(YEAR(F523)),(YEAR(F523)))),'Master Roster Data'!$M$1721:$N$1730,2,FALSE)))),"Player Appears to Be Too Old or Too Young",(VLOOKUP((IF((VALUE((TEXT(F523,"mmdd"))))&gt;=801,(YEAR(F523)),(YEAR(F523)))),'Master Roster Data'!$M$1721:$N$1730,2,FALSE))))))</f>
        <v/>
      </c>
      <c r="J523" s="13"/>
    </row>
    <row r="524" spans="2:10" ht="15" x14ac:dyDescent="0.2">
      <c r="B524" s="23"/>
      <c r="C524" s="24"/>
      <c r="D524" s="23"/>
      <c r="E524" s="24"/>
      <c r="F524" s="22"/>
      <c r="G524" s="26" t="str">
        <f t="shared" si="8"/>
        <v/>
      </c>
      <c r="H524" s="25" t="str">
        <f>(IF((COUNTBLANK(E524))=1,"",(IF((ISERROR((VLOOKUP((IF((VALUE((TEXT(F524,"mmdd"))))&gt;=801,(YEAR(F524)),(YEAR(F524)))),'Master Roster Data'!$M$1721:$N$1730,2,FALSE)))),"Player Appears to Be Too Old or Too Young",(VLOOKUP((IF((VALUE((TEXT(F524,"mmdd"))))&gt;=801,(YEAR(F524)),(YEAR(F524)))),'Master Roster Data'!$M$1721:$N$1730,2,FALSE))))))</f>
        <v/>
      </c>
      <c r="J524" s="13"/>
    </row>
    <row r="525" spans="2:10" ht="15" x14ac:dyDescent="0.2">
      <c r="B525" s="23"/>
      <c r="C525" s="24"/>
      <c r="D525" s="23"/>
      <c r="E525" s="24"/>
      <c r="F525" s="22"/>
      <c r="G525" s="26" t="str">
        <f t="shared" si="8"/>
        <v/>
      </c>
      <c r="H525" s="25" t="str">
        <f>(IF((COUNTBLANK(E525))=1,"",(IF((ISERROR((VLOOKUP((IF((VALUE((TEXT(F525,"mmdd"))))&gt;=801,(YEAR(F525)),(YEAR(F525)))),'Master Roster Data'!$M$1721:$N$1730,2,FALSE)))),"Player Appears to Be Too Old or Too Young",(VLOOKUP((IF((VALUE((TEXT(F525,"mmdd"))))&gt;=801,(YEAR(F525)),(YEAR(F525)))),'Master Roster Data'!$M$1721:$N$1730,2,FALSE))))))</f>
        <v/>
      </c>
      <c r="J525" s="13"/>
    </row>
    <row r="526" spans="2:10" ht="15" x14ac:dyDescent="0.2">
      <c r="B526" s="23"/>
      <c r="C526" s="24"/>
      <c r="D526" s="23"/>
      <c r="E526" s="24"/>
      <c r="F526" s="22"/>
      <c r="G526" s="26" t="str">
        <f t="shared" si="8"/>
        <v/>
      </c>
      <c r="H526" s="25" t="str">
        <f>(IF((COUNTBLANK(E526))=1,"",(IF((ISERROR((VLOOKUP((IF((VALUE((TEXT(F526,"mmdd"))))&gt;=801,(YEAR(F526)),(YEAR(F526)))),'Master Roster Data'!$M$1721:$N$1730,2,FALSE)))),"Player Appears to Be Too Old or Too Young",(VLOOKUP((IF((VALUE((TEXT(F526,"mmdd"))))&gt;=801,(YEAR(F526)),(YEAR(F526)))),'Master Roster Data'!$M$1721:$N$1730,2,FALSE))))))</f>
        <v/>
      </c>
      <c r="J526" s="13"/>
    </row>
    <row r="527" spans="2:10" ht="15" x14ac:dyDescent="0.2">
      <c r="B527" s="23"/>
      <c r="C527" s="24"/>
      <c r="D527" s="23"/>
      <c r="E527" s="24"/>
      <c r="F527" s="22"/>
      <c r="G527" s="26" t="str">
        <f t="shared" si="8"/>
        <v/>
      </c>
      <c r="H527" s="25" t="str">
        <f>(IF((COUNTBLANK(E527))=1,"",(IF((ISERROR((VLOOKUP((IF((VALUE((TEXT(F527,"mmdd"))))&gt;=801,(YEAR(F527)),(YEAR(F527)))),'Master Roster Data'!$M$1721:$N$1730,2,FALSE)))),"Player Appears to Be Too Old or Too Young",(VLOOKUP((IF((VALUE((TEXT(F527,"mmdd"))))&gt;=801,(YEAR(F527)),(YEAR(F527)))),'Master Roster Data'!$M$1721:$N$1730,2,FALSE))))))</f>
        <v/>
      </c>
      <c r="J527" s="13"/>
    </row>
    <row r="528" spans="2:10" ht="15" x14ac:dyDescent="0.2">
      <c r="B528" s="23"/>
      <c r="C528" s="24"/>
      <c r="D528" s="23"/>
      <c r="E528" s="24"/>
      <c r="F528" s="22"/>
      <c r="G528" s="26" t="str">
        <f t="shared" si="8"/>
        <v/>
      </c>
      <c r="H528" s="25" t="str">
        <f>(IF((COUNTBLANK(E528))=1,"",(IF((ISERROR((VLOOKUP((IF((VALUE((TEXT(F528,"mmdd"))))&gt;=801,(YEAR(F528)),(YEAR(F528)))),'Master Roster Data'!$M$1721:$N$1730,2,FALSE)))),"Player Appears to Be Too Old or Too Young",(VLOOKUP((IF((VALUE((TEXT(F528,"mmdd"))))&gt;=801,(YEAR(F528)),(YEAR(F528)))),'Master Roster Data'!$M$1721:$N$1730,2,FALSE))))))</f>
        <v/>
      </c>
      <c r="J528" s="13"/>
    </row>
    <row r="529" spans="2:10" ht="15" x14ac:dyDescent="0.2">
      <c r="B529" s="23"/>
      <c r="C529" s="24"/>
      <c r="D529" s="23"/>
      <c r="E529" s="24"/>
      <c r="F529" s="22"/>
      <c r="G529" s="26" t="str">
        <f t="shared" si="8"/>
        <v/>
      </c>
      <c r="H529" s="25" t="str">
        <f>(IF((COUNTBLANK(E529))=1,"",(IF((ISERROR((VLOOKUP((IF((VALUE((TEXT(F529,"mmdd"))))&gt;=801,(YEAR(F529)),(YEAR(F529)))),'Master Roster Data'!$M$1721:$N$1730,2,FALSE)))),"Player Appears to Be Too Old or Too Young",(VLOOKUP((IF((VALUE((TEXT(F529,"mmdd"))))&gt;=801,(YEAR(F529)),(YEAR(F529)))),'Master Roster Data'!$M$1721:$N$1730,2,FALSE))))))</f>
        <v/>
      </c>
      <c r="J529" s="13"/>
    </row>
    <row r="530" spans="2:10" ht="15" x14ac:dyDescent="0.2">
      <c r="B530" s="23"/>
      <c r="C530" s="24"/>
      <c r="D530" s="23"/>
      <c r="E530" s="24"/>
      <c r="F530" s="22"/>
      <c r="G530" s="26" t="str">
        <f t="shared" si="8"/>
        <v/>
      </c>
      <c r="H530" s="25" t="str">
        <f>(IF((COUNTBLANK(E530))=1,"",(IF((ISERROR((VLOOKUP((IF((VALUE((TEXT(F530,"mmdd"))))&gt;=801,(YEAR(F530)),(YEAR(F530)))),'Master Roster Data'!$M$1721:$N$1730,2,FALSE)))),"Player Appears to Be Too Old or Too Young",(VLOOKUP((IF((VALUE((TEXT(F530,"mmdd"))))&gt;=801,(YEAR(F530)),(YEAR(F530)))),'Master Roster Data'!$M$1721:$N$1730,2,FALSE))))))</f>
        <v/>
      </c>
      <c r="J530" s="13"/>
    </row>
    <row r="531" spans="2:10" ht="15" x14ac:dyDescent="0.2">
      <c r="B531" s="23"/>
      <c r="C531" s="24"/>
      <c r="D531" s="23"/>
      <c r="E531" s="24"/>
      <c r="F531" s="22"/>
      <c r="G531" s="26" t="str">
        <f t="shared" si="8"/>
        <v/>
      </c>
      <c r="H531" s="25" t="str">
        <f>(IF((COUNTBLANK(E531))=1,"",(IF((ISERROR((VLOOKUP((IF((VALUE((TEXT(F531,"mmdd"))))&gt;=801,(YEAR(F531)),(YEAR(F531)))),'Master Roster Data'!$M$1721:$N$1730,2,FALSE)))),"Player Appears to Be Too Old or Too Young",(VLOOKUP((IF((VALUE((TEXT(F531,"mmdd"))))&gt;=801,(YEAR(F531)),(YEAR(F531)))),'Master Roster Data'!$M$1721:$N$1730,2,FALSE))))))</f>
        <v/>
      </c>
      <c r="J531" s="13"/>
    </row>
    <row r="532" spans="2:10" ht="15" x14ac:dyDescent="0.2">
      <c r="B532" s="23"/>
      <c r="C532" s="24"/>
      <c r="D532" s="23"/>
      <c r="E532" s="24"/>
      <c r="F532" s="22"/>
      <c r="G532" s="26" t="str">
        <f t="shared" si="8"/>
        <v/>
      </c>
      <c r="H532" s="25" t="str">
        <f>(IF((COUNTBLANK(E532))=1,"",(IF((ISERROR((VLOOKUP((IF((VALUE((TEXT(F532,"mmdd"))))&gt;=801,(YEAR(F532)),(YEAR(F532)))),'Master Roster Data'!$M$1721:$N$1730,2,FALSE)))),"Player Appears to Be Too Old or Too Young",(VLOOKUP((IF((VALUE((TEXT(F532,"mmdd"))))&gt;=801,(YEAR(F532)),(YEAR(F532)))),'Master Roster Data'!$M$1721:$N$1730,2,FALSE))))))</f>
        <v/>
      </c>
      <c r="J532" s="13"/>
    </row>
    <row r="533" spans="2:10" ht="15" x14ac:dyDescent="0.2">
      <c r="B533" s="23"/>
      <c r="C533" s="24"/>
      <c r="D533" s="23"/>
      <c r="E533" s="24"/>
      <c r="F533" s="22"/>
      <c r="G533" s="26" t="str">
        <f t="shared" si="8"/>
        <v/>
      </c>
      <c r="H533" s="25" t="str">
        <f>(IF((COUNTBLANK(E533))=1,"",(IF((ISERROR((VLOOKUP((IF((VALUE((TEXT(F533,"mmdd"))))&gt;=801,(YEAR(F533)),(YEAR(F533)))),'Master Roster Data'!$M$1721:$N$1730,2,FALSE)))),"Player Appears to Be Too Old or Too Young",(VLOOKUP((IF((VALUE((TEXT(F533,"mmdd"))))&gt;=801,(YEAR(F533)),(YEAR(F533)))),'Master Roster Data'!$M$1721:$N$1730,2,FALSE))))))</f>
        <v/>
      </c>
      <c r="J533" s="13"/>
    </row>
    <row r="534" spans="2:10" ht="15" x14ac:dyDescent="0.2">
      <c r="B534" s="23"/>
      <c r="C534" s="24"/>
      <c r="D534" s="23"/>
      <c r="E534" s="24"/>
      <c r="F534" s="22"/>
      <c r="G534" s="26" t="str">
        <f t="shared" si="8"/>
        <v/>
      </c>
      <c r="H534" s="25" t="str">
        <f>(IF((COUNTBLANK(E534))=1,"",(IF((ISERROR((VLOOKUP((IF((VALUE((TEXT(F534,"mmdd"))))&gt;=801,(YEAR(F534)),(YEAR(F534)))),'Master Roster Data'!$M$1721:$N$1730,2,FALSE)))),"Player Appears to Be Too Old or Too Young",(VLOOKUP((IF((VALUE((TEXT(F534,"mmdd"))))&gt;=801,(YEAR(F534)),(YEAR(F534)))),'Master Roster Data'!$M$1721:$N$1730,2,FALSE))))))</f>
        <v/>
      </c>
      <c r="J534" s="13"/>
    </row>
    <row r="535" spans="2:10" ht="15" x14ac:dyDescent="0.2">
      <c r="B535" s="23"/>
      <c r="C535" s="24"/>
      <c r="D535" s="23"/>
      <c r="E535" s="24"/>
      <c r="F535" s="22"/>
      <c r="G535" s="26" t="str">
        <f t="shared" si="8"/>
        <v/>
      </c>
      <c r="H535" s="25" t="str">
        <f>(IF((COUNTBLANK(E535))=1,"",(IF((ISERROR((VLOOKUP((IF((VALUE((TEXT(F535,"mmdd"))))&gt;=801,(YEAR(F535)),(YEAR(F535)))),'Master Roster Data'!$M$1721:$N$1730,2,FALSE)))),"Player Appears to Be Too Old or Too Young",(VLOOKUP((IF((VALUE((TEXT(F535,"mmdd"))))&gt;=801,(YEAR(F535)),(YEAR(F535)))),'Master Roster Data'!$M$1721:$N$1730,2,FALSE))))))</f>
        <v/>
      </c>
      <c r="J535" s="13"/>
    </row>
    <row r="536" spans="2:10" ht="15" x14ac:dyDescent="0.2">
      <c r="B536" s="23"/>
      <c r="C536" s="24"/>
      <c r="D536" s="23"/>
      <c r="E536" s="24"/>
      <c r="F536" s="22"/>
      <c r="G536" s="26" t="str">
        <f t="shared" si="8"/>
        <v/>
      </c>
      <c r="H536" s="25" t="str">
        <f>(IF((COUNTBLANK(E536))=1,"",(IF((ISERROR((VLOOKUP((IF((VALUE((TEXT(F536,"mmdd"))))&gt;=801,(YEAR(F536)),(YEAR(F536)))),'Master Roster Data'!$M$1721:$N$1730,2,FALSE)))),"Player Appears to Be Too Old or Too Young",(VLOOKUP((IF((VALUE((TEXT(F536,"mmdd"))))&gt;=801,(YEAR(F536)),(YEAR(F536)))),'Master Roster Data'!$M$1721:$N$1730,2,FALSE))))))</f>
        <v/>
      </c>
      <c r="J536" s="13"/>
    </row>
    <row r="537" spans="2:10" ht="15" x14ac:dyDescent="0.2">
      <c r="B537" s="23"/>
      <c r="C537" s="24"/>
      <c r="D537" s="23"/>
      <c r="E537" s="24"/>
      <c r="F537" s="22"/>
      <c r="G537" s="26" t="str">
        <f t="shared" si="8"/>
        <v/>
      </c>
      <c r="H537" s="25" t="str">
        <f>(IF((COUNTBLANK(E537))=1,"",(IF((ISERROR((VLOOKUP((IF((VALUE((TEXT(F537,"mmdd"))))&gt;=801,(YEAR(F537)),(YEAR(F537)))),'Master Roster Data'!$M$1721:$N$1730,2,FALSE)))),"Player Appears to Be Too Old or Too Young",(VLOOKUP((IF((VALUE((TEXT(F537,"mmdd"))))&gt;=801,(YEAR(F537)),(YEAR(F537)))),'Master Roster Data'!$M$1721:$N$1730,2,FALSE))))))</f>
        <v/>
      </c>
      <c r="J537" s="13"/>
    </row>
    <row r="538" spans="2:10" ht="15" x14ac:dyDescent="0.2">
      <c r="B538" s="23"/>
      <c r="C538" s="24"/>
      <c r="D538" s="23"/>
      <c r="E538" s="24"/>
      <c r="F538" s="22"/>
      <c r="G538" s="26" t="str">
        <f t="shared" si="8"/>
        <v/>
      </c>
      <c r="H538" s="25" t="str">
        <f>(IF((COUNTBLANK(E538))=1,"",(IF((ISERROR((VLOOKUP((IF((VALUE((TEXT(F538,"mmdd"))))&gt;=801,(YEAR(F538)),(YEAR(F538)))),'Master Roster Data'!$M$1721:$N$1730,2,FALSE)))),"Player Appears to Be Too Old or Too Young",(VLOOKUP((IF((VALUE((TEXT(F538,"mmdd"))))&gt;=801,(YEAR(F538)),(YEAR(F538)))),'Master Roster Data'!$M$1721:$N$1730,2,FALSE))))))</f>
        <v/>
      </c>
      <c r="J538" s="13"/>
    </row>
    <row r="539" spans="2:10" ht="15" x14ac:dyDescent="0.2">
      <c r="B539" s="23"/>
      <c r="C539" s="24"/>
      <c r="D539" s="23"/>
      <c r="E539" s="24"/>
      <c r="F539" s="22"/>
      <c r="G539" s="26" t="str">
        <f t="shared" si="8"/>
        <v/>
      </c>
      <c r="H539" s="25" t="str">
        <f>(IF((COUNTBLANK(E539))=1,"",(IF((ISERROR((VLOOKUP((IF((VALUE((TEXT(F539,"mmdd"))))&gt;=801,(YEAR(F539)),(YEAR(F539)))),'Master Roster Data'!$M$1721:$N$1730,2,FALSE)))),"Player Appears to Be Too Old or Too Young",(VLOOKUP((IF((VALUE((TEXT(F539,"mmdd"))))&gt;=801,(YEAR(F539)),(YEAR(F539)))),'Master Roster Data'!$M$1721:$N$1730,2,FALSE))))))</f>
        <v/>
      </c>
      <c r="J539" s="13"/>
    </row>
    <row r="540" spans="2:10" ht="15" x14ac:dyDescent="0.2">
      <c r="B540" s="23"/>
      <c r="C540" s="24"/>
      <c r="D540" s="23"/>
      <c r="E540" s="24"/>
      <c r="F540" s="22"/>
      <c r="G540" s="26" t="str">
        <f t="shared" si="8"/>
        <v/>
      </c>
      <c r="H540" s="25" t="str">
        <f>(IF((COUNTBLANK(E540))=1,"",(IF((ISERROR((VLOOKUP((IF((VALUE((TEXT(F540,"mmdd"))))&gt;=801,(YEAR(F540)),(YEAR(F540)))),'Master Roster Data'!$M$1721:$N$1730,2,FALSE)))),"Player Appears to Be Too Old or Too Young",(VLOOKUP((IF((VALUE((TEXT(F540,"mmdd"))))&gt;=801,(YEAR(F540)),(YEAR(F540)))),'Master Roster Data'!$M$1721:$N$1730,2,FALSE))))))</f>
        <v/>
      </c>
      <c r="J540" s="13"/>
    </row>
    <row r="541" spans="2:10" ht="15" x14ac:dyDescent="0.2">
      <c r="B541" s="23"/>
      <c r="C541" s="24"/>
      <c r="D541" s="23"/>
      <c r="E541" s="24"/>
      <c r="F541" s="22"/>
      <c r="G541" s="26" t="str">
        <f t="shared" si="8"/>
        <v/>
      </c>
      <c r="H541" s="25" t="str">
        <f>(IF((COUNTBLANK(E541))=1,"",(IF((ISERROR((VLOOKUP((IF((VALUE((TEXT(F541,"mmdd"))))&gt;=801,(YEAR(F541)),(YEAR(F541)))),'Master Roster Data'!$M$1721:$N$1730,2,FALSE)))),"Player Appears to Be Too Old or Too Young",(VLOOKUP((IF((VALUE((TEXT(F541,"mmdd"))))&gt;=801,(YEAR(F541)),(YEAR(F541)))),'Master Roster Data'!$M$1721:$N$1730,2,FALSE))))))</f>
        <v/>
      </c>
      <c r="J541" s="13"/>
    </row>
    <row r="542" spans="2:10" ht="15" x14ac:dyDescent="0.2">
      <c r="B542" s="23"/>
      <c r="C542" s="24"/>
      <c r="D542" s="23"/>
      <c r="E542" s="24"/>
      <c r="F542" s="22"/>
      <c r="G542" s="26" t="str">
        <f t="shared" si="8"/>
        <v/>
      </c>
      <c r="H542" s="25" t="str">
        <f>(IF((COUNTBLANK(E542))=1,"",(IF((ISERROR((VLOOKUP((IF((VALUE((TEXT(F542,"mmdd"))))&gt;=801,(YEAR(F542)),(YEAR(F542)))),'Master Roster Data'!$M$1721:$N$1730,2,FALSE)))),"Player Appears to Be Too Old or Too Young",(VLOOKUP((IF((VALUE((TEXT(F542,"mmdd"))))&gt;=801,(YEAR(F542)),(YEAR(F542)))),'Master Roster Data'!$M$1721:$N$1730,2,FALSE))))))</f>
        <v/>
      </c>
      <c r="J542" s="13"/>
    </row>
    <row r="543" spans="2:10" ht="15" x14ac:dyDescent="0.2">
      <c r="B543" s="23"/>
      <c r="C543" s="24"/>
      <c r="D543" s="23"/>
      <c r="E543" s="24"/>
      <c r="F543" s="22"/>
      <c r="G543" s="26" t="str">
        <f t="shared" si="8"/>
        <v/>
      </c>
      <c r="H543" s="25" t="str">
        <f>(IF((COUNTBLANK(E543))=1,"",(IF((ISERROR((VLOOKUP((IF((VALUE((TEXT(F543,"mmdd"))))&gt;=801,(YEAR(F543)),(YEAR(F543)))),'Master Roster Data'!$M$1721:$N$1730,2,FALSE)))),"Player Appears to Be Too Old or Too Young",(VLOOKUP((IF((VALUE((TEXT(F543,"mmdd"))))&gt;=801,(YEAR(F543)),(YEAR(F543)))),'Master Roster Data'!$M$1721:$N$1730,2,FALSE))))))</f>
        <v/>
      </c>
      <c r="J543" s="13"/>
    </row>
    <row r="544" spans="2:10" ht="15" x14ac:dyDescent="0.2">
      <c r="B544" s="23"/>
      <c r="C544" s="24"/>
      <c r="D544" s="23"/>
      <c r="E544" s="24"/>
      <c r="F544" s="22"/>
      <c r="G544" s="26" t="str">
        <f t="shared" si="8"/>
        <v/>
      </c>
      <c r="H544" s="25" t="str">
        <f>(IF((COUNTBLANK(E544))=1,"",(IF((ISERROR((VLOOKUP((IF((VALUE((TEXT(F544,"mmdd"))))&gt;=801,(YEAR(F544)),(YEAR(F544)))),'Master Roster Data'!$M$1721:$N$1730,2,FALSE)))),"Player Appears to Be Too Old or Too Young",(VLOOKUP((IF((VALUE((TEXT(F544,"mmdd"))))&gt;=801,(YEAR(F544)),(YEAR(F544)))),'Master Roster Data'!$M$1721:$N$1730,2,FALSE))))))</f>
        <v/>
      </c>
      <c r="J544" s="13"/>
    </row>
    <row r="545" spans="2:10" ht="15" x14ac:dyDescent="0.2">
      <c r="B545" s="23"/>
      <c r="C545" s="24"/>
      <c r="D545" s="23"/>
      <c r="E545" s="24"/>
      <c r="F545" s="22"/>
      <c r="G545" s="26" t="str">
        <f t="shared" si="8"/>
        <v/>
      </c>
      <c r="H545" s="25" t="str">
        <f>(IF((COUNTBLANK(E545))=1,"",(IF((ISERROR((VLOOKUP((IF((VALUE((TEXT(F545,"mmdd"))))&gt;=801,(YEAR(F545)),(YEAR(F545)))),'Master Roster Data'!$M$1721:$N$1730,2,FALSE)))),"Player Appears to Be Too Old or Too Young",(VLOOKUP((IF((VALUE((TEXT(F545,"mmdd"))))&gt;=801,(YEAR(F545)),(YEAR(F545)))),'Master Roster Data'!$M$1721:$N$1730,2,FALSE))))))</f>
        <v/>
      </c>
      <c r="J545" s="13"/>
    </row>
    <row r="546" spans="2:10" ht="15" x14ac:dyDescent="0.2">
      <c r="B546" s="23"/>
      <c r="C546" s="24"/>
      <c r="D546" s="23"/>
      <c r="E546" s="24"/>
      <c r="F546" s="22"/>
      <c r="G546" s="26" t="str">
        <f t="shared" si="8"/>
        <v/>
      </c>
      <c r="H546" s="25" t="str">
        <f>(IF((COUNTBLANK(E546))=1,"",(IF((ISERROR((VLOOKUP((IF((VALUE((TEXT(F546,"mmdd"))))&gt;=801,(YEAR(F546)),(YEAR(F546)))),'Master Roster Data'!$M$1721:$N$1730,2,FALSE)))),"Player Appears to Be Too Old or Too Young",(VLOOKUP((IF((VALUE((TEXT(F546,"mmdd"))))&gt;=801,(YEAR(F546)),(YEAR(F546)))),'Master Roster Data'!$M$1721:$N$1730,2,FALSE))))))</f>
        <v/>
      </c>
      <c r="J546" s="13"/>
    </row>
    <row r="547" spans="2:10" ht="15" x14ac:dyDescent="0.2">
      <c r="B547" s="23"/>
      <c r="C547" s="24"/>
      <c r="D547" s="23"/>
      <c r="E547" s="24"/>
      <c r="F547" s="22"/>
      <c r="G547" s="26" t="str">
        <f t="shared" si="8"/>
        <v/>
      </c>
      <c r="H547" s="25" t="str">
        <f>(IF((COUNTBLANK(E547))=1,"",(IF((ISERROR((VLOOKUP((IF((VALUE((TEXT(F547,"mmdd"))))&gt;=801,(YEAR(F547)),(YEAR(F547)))),'Master Roster Data'!$M$1721:$N$1730,2,FALSE)))),"Player Appears to Be Too Old or Too Young",(VLOOKUP((IF((VALUE((TEXT(F547,"mmdd"))))&gt;=801,(YEAR(F547)),(YEAR(F547)))),'Master Roster Data'!$M$1721:$N$1730,2,FALSE))))))</f>
        <v/>
      </c>
      <c r="J547" s="13"/>
    </row>
    <row r="548" spans="2:10" ht="15" x14ac:dyDescent="0.2">
      <c r="B548" s="23"/>
      <c r="C548" s="24"/>
      <c r="D548" s="23"/>
      <c r="E548" s="24"/>
      <c r="F548" s="22"/>
      <c r="G548" s="26" t="str">
        <f t="shared" si="8"/>
        <v/>
      </c>
      <c r="H548" s="25" t="str">
        <f>(IF((COUNTBLANK(E548))=1,"",(IF((ISERROR((VLOOKUP((IF((VALUE((TEXT(F548,"mmdd"))))&gt;=801,(YEAR(F548)),(YEAR(F548)))),'Master Roster Data'!$M$1721:$N$1730,2,FALSE)))),"Player Appears to Be Too Old or Too Young",(VLOOKUP((IF((VALUE((TEXT(F548,"mmdd"))))&gt;=801,(YEAR(F548)),(YEAR(F548)))),'Master Roster Data'!$M$1721:$N$1730,2,FALSE))))))</f>
        <v/>
      </c>
      <c r="J548" s="13"/>
    </row>
    <row r="549" spans="2:10" ht="15" x14ac:dyDescent="0.2">
      <c r="B549" s="23"/>
      <c r="C549" s="24"/>
      <c r="D549" s="23"/>
      <c r="E549" s="24"/>
      <c r="F549" s="22"/>
      <c r="G549" s="26" t="str">
        <f t="shared" si="8"/>
        <v/>
      </c>
      <c r="H549" s="25" t="str">
        <f>(IF((COUNTBLANK(E549))=1,"",(IF((ISERROR((VLOOKUP((IF((VALUE((TEXT(F549,"mmdd"))))&gt;=801,(YEAR(F549)),(YEAR(F549)))),'Master Roster Data'!$M$1721:$N$1730,2,FALSE)))),"Player Appears to Be Too Old or Too Young",(VLOOKUP((IF((VALUE((TEXT(F549,"mmdd"))))&gt;=801,(YEAR(F549)),(YEAR(F549)))),'Master Roster Data'!$M$1721:$N$1730,2,FALSE))))))</f>
        <v/>
      </c>
      <c r="J549" s="13"/>
    </row>
    <row r="550" spans="2:10" ht="15" x14ac:dyDescent="0.2">
      <c r="B550" s="23"/>
      <c r="C550" s="24"/>
      <c r="D550" s="23"/>
      <c r="E550" s="24"/>
      <c r="F550" s="22"/>
      <c r="G550" s="26" t="str">
        <f t="shared" si="8"/>
        <v/>
      </c>
      <c r="H550" s="25" t="str">
        <f>(IF((COUNTBLANK(E550))=1,"",(IF((ISERROR((VLOOKUP((IF((VALUE((TEXT(F550,"mmdd"))))&gt;=801,(YEAR(F550)),(YEAR(F550)))),'Master Roster Data'!$M$1721:$N$1730,2,FALSE)))),"Player Appears to Be Too Old or Too Young",(VLOOKUP((IF((VALUE((TEXT(F550,"mmdd"))))&gt;=801,(YEAR(F550)),(YEAR(F550)))),'Master Roster Data'!$M$1721:$N$1730,2,FALSE))))))</f>
        <v/>
      </c>
      <c r="J550" s="13"/>
    </row>
    <row r="551" spans="2:10" ht="15" x14ac:dyDescent="0.2">
      <c r="B551" s="23"/>
      <c r="C551" s="24"/>
      <c r="D551" s="23"/>
      <c r="E551" s="24"/>
      <c r="F551" s="22"/>
      <c r="G551" s="26" t="str">
        <f t="shared" si="8"/>
        <v/>
      </c>
      <c r="H551" s="25" t="str">
        <f>(IF((COUNTBLANK(E551))=1,"",(IF((ISERROR((VLOOKUP((IF((VALUE((TEXT(F551,"mmdd"))))&gt;=801,(YEAR(F551)),(YEAR(F551)))),'Master Roster Data'!$M$1721:$N$1730,2,FALSE)))),"Player Appears to Be Too Old or Too Young",(VLOOKUP((IF((VALUE((TEXT(F551,"mmdd"))))&gt;=801,(YEAR(F551)),(YEAR(F551)))),'Master Roster Data'!$M$1721:$N$1730,2,FALSE))))))</f>
        <v/>
      </c>
      <c r="J551" s="13"/>
    </row>
    <row r="552" spans="2:10" ht="15" x14ac:dyDescent="0.2">
      <c r="B552" s="23"/>
      <c r="C552" s="24"/>
      <c r="D552" s="23"/>
      <c r="E552" s="24"/>
      <c r="F552" s="22"/>
      <c r="G552" s="26" t="str">
        <f t="shared" si="8"/>
        <v/>
      </c>
      <c r="H552" s="25" t="str">
        <f>(IF((COUNTBLANK(E552))=1,"",(IF((ISERROR((VLOOKUP((IF((VALUE((TEXT(F552,"mmdd"))))&gt;=801,(YEAR(F552)),(YEAR(F552)))),'Master Roster Data'!$M$1721:$N$1730,2,FALSE)))),"Player Appears to Be Too Old or Too Young",(VLOOKUP((IF((VALUE((TEXT(F552,"mmdd"))))&gt;=801,(YEAR(F552)),(YEAR(F552)))),'Master Roster Data'!$M$1721:$N$1730,2,FALSE))))))</f>
        <v/>
      </c>
      <c r="J552" s="13"/>
    </row>
    <row r="553" spans="2:10" ht="15" x14ac:dyDescent="0.2">
      <c r="B553" s="23"/>
      <c r="C553" s="24"/>
      <c r="D553" s="23"/>
      <c r="E553" s="24"/>
      <c r="F553" s="22"/>
      <c r="G553" s="26" t="str">
        <f t="shared" si="8"/>
        <v/>
      </c>
      <c r="H553" s="25" t="str">
        <f>(IF((COUNTBLANK(E553))=1,"",(IF((ISERROR((VLOOKUP((IF((VALUE((TEXT(F553,"mmdd"))))&gt;=801,(YEAR(F553)),(YEAR(F553)))),'Master Roster Data'!$M$1721:$N$1730,2,FALSE)))),"Player Appears to Be Too Old or Too Young",(VLOOKUP((IF((VALUE((TEXT(F553,"mmdd"))))&gt;=801,(YEAR(F553)),(YEAR(F553)))),'Master Roster Data'!$M$1721:$N$1730,2,FALSE))))))</f>
        <v/>
      </c>
      <c r="J553" s="13"/>
    </row>
    <row r="554" spans="2:10" ht="15" x14ac:dyDescent="0.2">
      <c r="B554" s="23"/>
      <c r="C554" s="24"/>
      <c r="D554" s="23"/>
      <c r="E554" s="24"/>
      <c r="F554" s="22"/>
      <c r="G554" s="26" t="str">
        <f t="shared" si="8"/>
        <v/>
      </c>
      <c r="H554" s="25" t="str">
        <f>(IF((COUNTBLANK(E554))=1,"",(IF((ISERROR((VLOOKUP((IF((VALUE((TEXT(F554,"mmdd"))))&gt;=801,(YEAR(F554)),(YEAR(F554)))),'Master Roster Data'!$M$1721:$N$1730,2,FALSE)))),"Player Appears to Be Too Old or Too Young",(VLOOKUP((IF((VALUE((TEXT(F554,"mmdd"))))&gt;=801,(YEAR(F554)),(YEAR(F554)))),'Master Roster Data'!$M$1721:$N$1730,2,FALSE))))))</f>
        <v/>
      </c>
      <c r="J554" s="13"/>
    </row>
    <row r="555" spans="2:10" ht="15" x14ac:dyDescent="0.2">
      <c r="B555" s="23"/>
      <c r="C555" s="24"/>
      <c r="D555" s="23"/>
      <c r="E555" s="24"/>
      <c r="F555" s="22"/>
      <c r="G555" s="26" t="str">
        <f t="shared" si="8"/>
        <v/>
      </c>
      <c r="H555" s="25" t="str">
        <f>(IF((COUNTBLANK(E555))=1,"",(IF((ISERROR((VLOOKUP((IF((VALUE((TEXT(F555,"mmdd"))))&gt;=801,(YEAR(F555)),(YEAR(F555)))),'Master Roster Data'!$M$1721:$N$1730,2,FALSE)))),"Player Appears to Be Too Old or Too Young",(VLOOKUP((IF((VALUE((TEXT(F555,"mmdd"))))&gt;=801,(YEAR(F555)),(YEAR(F555)))),'Master Roster Data'!$M$1721:$N$1730,2,FALSE))))))</f>
        <v/>
      </c>
      <c r="J555" s="13"/>
    </row>
    <row r="556" spans="2:10" ht="15" x14ac:dyDescent="0.2">
      <c r="B556" s="23"/>
      <c r="C556" s="24"/>
      <c r="D556" s="23"/>
      <c r="E556" s="24"/>
      <c r="F556" s="22"/>
      <c r="G556" s="26" t="str">
        <f t="shared" si="8"/>
        <v/>
      </c>
      <c r="H556" s="25" t="str">
        <f>(IF((COUNTBLANK(E556))=1,"",(IF((ISERROR((VLOOKUP((IF((VALUE((TEXT(F556,"mmdd"))))&gt;=801,(YEAR(F556)),(YEAR(F556)))),'Master Roster Data'!$M$1721:$N$1730,2,FALSE)))),"Player Appears to Be Too Old or Too Young",(VLOOKUP((IF((VALUE((TEXT(F556,"mmdd"))))&gt;=801,(YEAR(F556)),(YEAR(F556)))),'Master Roster Data'!$M$1721:$N$1730,2,FALSE))))))</f>
        <v/>
      </c>
      <c r="J556" s="13"/>
    </row>
    <row r="557" spans="2:10" ht="15" x14ac:dyDescent="0.2">
      <c r="B557" s="23"/>
      <c r="C557" s="24"/>
      <c r="D557" s="23"/>
      <c r="E557" s="24"/>
      <c r="F557" s="22"/>
      <c r="G557" s="26" t="str">
        <f t="shared" si="8"/>
        <v/>
      </c>
      <c r="H557" s="25" t="str">
        <f>(IF((COUNTBLANK(E557))=1,"",(IF((ISERROR((VLOOKUP((IF((VALUE((TEXT(F557,"mmdd"))))&gt;=801,(YEAR(F557)),(YEAR(F557)))),'Master Roster Data'!$M$1721:$N$1730,2,FALSE)))),"Player Appears to Be Too Old or Too Young",(VLOOKUP((IF((VALUE((TEXT(F557,"mmdd"))))&gt;=801,(YEAR(F557)),(YEAR(F557)))),'Master Roster Data'!$M$1721:$N$1730,2,FALSE))))))</f>
        <v/>
      </c>
      <c r="J557" s="13"/>
    </row>
    <row r="558" spans="2:10" ht="15" x14ac:dyDescent="0.2">
      <c r="B558" s="23"/>
      <c r="C558" s="24"/>
      <c r="D558" s="23"/>
      <c r="E558" s="24"/>
      <c r="F558" s="22"/>
      <c r="G558" s="26" t="str">
        <f t="shared" si="8"/>
        <v/>
      </c>
      <c r="H558" s="25" t="str">
        <f>(IF((COUNTBLANK(E558))=1,"",(IF((ISERROR((VLOOKUP((IF((VALUE((TEXT(F558,"mmdd"))))&gt;=801,(YEAR(F558)),(YEAR(F558)))),'Master Roster Data'!$M$1721:$N$1730,2,FALSE)))),"Player Appears to Be Too Old or Too Young",(VLOOKUP((IF((VALUE((TEXT(F558,"mmdd"))))&gt;=801,(YEAR(F558)),(YEAR(F558)))),'Master Roster Data'!$M$1721:$N$1730,2,FALSE))))))</f>
        <v/>
      </c>
      <c r="J558" s="13"/>
    </row>
    <row r="559" spans="2:10" ht="15" x14ac:dyDescent="0.2">
      <c r="B559" s="23"/>
      <c r="C559" s="24"/>
      <c r="D559" s="23"/>
      <c r="E559" s="24"/>
      <c r="F559" s="22"/>
      <c r="G559" s="26" t="str">
        <f t="shared" si="8"/>
        <v/>
      </c>
      <c r="H559" s="25" t="str">
        <f>(IF((COUNTBLANK(E559))=1,"",(IF((ISERROR((VLOOKUP((IF((VALUE((TEXT(F559,"mmdd"))))&gt;=801,(YEAR(F559)),(YEAR(F559)))),'Master Roster Data'!$M$1721:$N$1730,2,FALSE)))),"Player Appears to Be Too Old or Too Young",(VLOOKUP((IF((VALUE((TEXT(F559,"mmdd"))))&gt;=801,(YEAR(F559)),(YEAR(F559)))),'Master Roster Data'!$M$1721:$N$1730,2,FALSE))))))</f>
        <v/>
      </c>
      <c r="J559" s="13"/>
    </row>
    <row r="560" spans="2:10" ht="15" x14ac:dyDescent="0.2">
      <c r="B560" s="23"/>
      <c r="C560" s="24"/>
      <c r="D560" s="23"/>
      <c r="E560" s="24"/>
      <c r="F560" s="22"/>
      <c r="G560" s="26" t="str">
        <f t="shared" si="8"/>
        <v/>
      </c>
      <c r="H560" s="25" t="str">
        <f>(IF((COUNTBLANK(E560))=1,"",(IF((ISERROR((VLOOKUP((IF((VALUE((TEXT(F560,"mmdd"))))&gt;=801,(YEAR(F560)),(YEAR(F560)))),'Master Roster Data'!$M$1721:$N$1730,2,FALSE)))),"Player Appears to Be Too Old or Too Young",(VLOOKUP((IF((VALUE((TEXT(F560,"mmdd"))))&gt;=801,(YEAR(F560)),(YEAR(F560)))),'Master Roster Data'!$M$1721:$N$1730,2,FALSE))))))</f>
        <v/>
      </c>
      <c r="J560" s="13"/>
    </row>
    <row r="561" spans="2:10" ht="15" x14ac:dyDescent="0.2">
      <c r="B561" s="23"/>
      <c r="C561" s="24"/>
      <c r="D561" s="23"/>
      <c r="E561" s="24"/>
      <c r="F561" s="22"/>
      <c r="G561" s="26" t="str">
        <f t="shared" si="8"/>
        <v/>
      </c>
      <c r="H561" s="25" t="str">
        <f>(IF((COUNTBLANK(E561))=1,"",(IF((ISERROR((VLOOKUP((IF((VALUE((TEXT(F561,"mmdd"))))&gt;=801,(YEAR(F561)),(YEAR(F561)))),'Master Roster Data'!$M$1721:$N$1730,2,FALSE)))),"Player Appears to Be Too Old or Too Young",(VLOOKUP((IF((VALUE((TEXT(F561,"mmdd"))))&gt;=801,(YEAR(F561)),(YEAR(F561)))),'Master Roster Data'!$M$1721:$N$1730,2,FALSE))))))</f>
        <v/>
      </c>
      <c r="J561" s="13"/>
    </row>
    <row r="562" spans="2:10" ht="15" x14ac:dyDescent="0.2">
      <c r="B562" s="23"/>
      <c r="C562" s="24"/>
      <c r="D562" s="23"/>
      <c r="E562" s="24"/>
      <c r="F562" s="22"/>
      <c r="G562" s="26" t="str">
        <f t="shared" si="8"/>
        <v/>
      </c>
      <c r="H562" s="25" t="str">
        <f>(IF((COUNTBLANK(E562))=1,"",(IF((ISERROR((VLOOKUP((IF((VALUE((TEXT(F562,"mmdd"))))&gt;=801,(YEAR(F562)),(YEAR(F562)))),'Master Roster Data'!$M$1721:$N$1730,2,FALSE)))),"Player Appears to Be Too Old or Too Young",(VLOOKUP((IF((VALUE((TEXT(F562,"mmdd"))))&gt;=801,(YEAR(F562)),(YEAR(F562)))),'Master Roster Data'!$M$1721:$N$1730,2,FALSE))))))</f>
        <v/>
      </c>
      <c r="J562" s="13"/>
    </row>
    <row r="563" spans="2:10" ht="15" x14ac:dyDescent="0.2">
      <c r="B563" s="23"/>
      <c r="C563" s="24"/>
      <c r="D563" s="23"/>
      <c r="E563" s="24"/>
      <c r="F563" s="22"/>
      <c r="G563" s="26" t="str">
        <f t="shared" si="8"/>
        <v/>
      </c>
      <c r="H563" s="25" t="str">
        <f>(IF((COUNTBLANK(E563))=1,"",(IF((ISERROR((VLOOKUP((IF((VALUE((TEXT(F563,"mmdd"))))&gt;=801,(YEAR(F563)),(YEAR(F563)))),'Master Roster Data'!$M$1721:$N$1730,2,FALSE)))),"Player Appears to Be Too Old or Too Young",(VLOOKUP((IF((VALUE((TEXT(F563,"mmdd"))))&gt;=801,(YEAR(F563)),(YEAR(F563)))),'Master Roster Data'!$M$1721:$N$1730,2,FALSE))))))</f>
        <v/>
      </c>
      <c r="J563" s="13"/>
    </row>
    <row r="564" spans="2:10" ht="15" x14ac:dyDescent="0.2">
      <c r="B564" s="23"/>
      <c r="C564" s="24"/>
      <c r="D564" s="23"/>
      <c r="E564" s="24"/>
      <c r="F564" s="22"/>
      <c r="G564" s="26" t="str">
        <f t="shared" si="8"/>
        <v/>
      </c>
      <c r="H564" s="25" t="str">
        <f>(IF((COUNTBLANK(E564))=1,"",(IF((ISERROR((VLOOKUP((IF((VALUE((TEXT(F564,"mmdd"))))&gt;=801,(YEAR(F564)),(YEAR(F564)))),'Master Roster Data'!$M$1721:$N$1730,2,FALSE)))),"Player Appears to Be Too Old or Too Young",(VLOOKUP((IF((VALUE((TEXT(F564,"mmdd"))))&gt;=801,(YEAR(F564)),(YEAR(F564)))),'Master Roster Data'!$M$1721:$N$1730,2,FALSE))))))</f>
        <v/>
      </c>
      <c r="J564" s="13"/>
    </row>
    <row r="565" spans="2:10" ht="15" x14ac:dyDescent="0.2">
      <c r="B565" s="23"/>
      <c r="C565" s="24"/>
      <c r="D565" s="23"/>
      <c r="E565" s="24"/>
      <c r="F565" s="22"/>
      <c r="G565" s="26" t="str">
        <f t="shared" si="8"/>
        <v/>
      </c>
      <c r="H565" s="25" t="str">
        <f>(IF((COUNTBLANK(E565))=1,"",(IF((ISERROR((VLOOKUP((IF((VALUE((TEXT(F565,"mmdd"))))&gt;=801,(YEAR(F565)),(YEAR(F565)))),'Master Roster Data'!$M$1721:$N$1730,2,FALSE)))),"Player Appears to Be Too Old or Too Young",(VLOOKUP((IF((VALUE((TEXT(F565,"mmdd"))))&gt;=801,(YEAR(F565)),(YEAR(F565)))),'Master Roster Data'!$M$1721:$N$1730,2,FALSE))))))</f>
        <v/>
      </c>
      <c r="J565" s="13"/>
    </row>
    <row r="566" spans="2:10" ht="15" x14ac:dyDescent="0.2">
      <c r="B566" s="23"/>
      <c r="C566" s="24"/>
      <c r="D566" s="23"/>
      <c r="E566" s="24"/>
      <c r="F566" s="22"/>
      <c r="G566" s="26" t="str">
        <f t="shared" si="8"/>
        <v/>
      </c>
      <c r="H566" s="25" t="str">
        <f>(IF((COUNTBLANK(E566))=1,"",(IF((ISERROR((VLOOKUP((IF((VALUE((TEXT(F566,"mmdd"))))&gt;=801,(YEAR(F566)),(YEAR(F566)))),'Master Roster Data'!$M$1721:$N$1730,2,FALSE)))),"Player Appears to Be Too Old or Too Young",(VLOOKUP((IF((VALUE((TEXT(F566,"mmdd"))))&gt;=801,(YEAR(F566)),(YEAR(F566)))),'Master Roster Data'!$M$1721:$N$1730,2,FALSE))))))</f>
        <v/>
      </c>
      <c r="J566" s="13"/>
    </row>
    <row r="567" spans="2:10" ht="15" x14ac:dyDescent="0.2">
      <c r="B567" s="23"/>
      <c r="C567" s="24"/>
      <c r="D567" s="23"/>
      <c r="E567" s="24"/>
      <c r="F567" s="22"/>
      <c r="G567" s="26" t="str">
        <f t="shared" si="8"/>
        <v/>
      </c>
      <c r="H567" s="25" t="str">
        <f>(IF((COUNTBLANK(E567))=1,"",(IF((ISERROR((VLOOKUP((IF((VALUE((TEXT(F567,"mmdd"))))&gt;=801,(YEAR(F567)),(YEAR(F567)))),'Master Roster Data'!$M$1721:$N$1730,2,FALSE)))),"Player Appears to Be Too Old or Too Young",(VLOOKUP((IF((VALUE((TEXT(F567,"mmdd"))))&gt;=801,(YEAR(F567)),(YEAR(F567)))),'Master Roster Data'!$M$1721:$N$1730,2,FALSE))))))</f>
        <v/>
      </c>
      <c r="J567" s="13"/>
    </row>
    <row r="568" spans="2:10" ht="15" x14ac:dyDescent="0.2">
      <c r="B568" s="23"/>
      <c r="C568" s="24"/>
      <c r="D568" s="23"/>
      <c r="E568" s="24"/>
      <c r="F568" s="22"/>
      <c r="G568" s="26" t="str">
        <f t="shared" si="8"/>
        <v/>
      </c>
      <c r="H568" s="25" t="str">
        <f>(IF((COUNTBLANK(E568))=1,"",(IF((ISERROR((VLOOKUP((IF((VALUE((TEXT(F568,"mmdd"))))&gt;=801,(YEAR(F568)),(YEAR(F568)))),'Master Roster Data'!$M$1721:$N$1730,2,FALSE)))),"Player Appears to Be Too Old or Too Young",(VLOOKUP((IF((VALUE((TEXT(F568,"mmdd"))))&gt;=801,(YEAR(F568)),(YEAR(F568)))),'Master Roster Data'!$M$1721:$N$1730,2,FALSE))))))</f>
        <v/>
      </c>
      <c r="J568" s="13"/>
    </row>
    <row r="569" spans="2:10" ht="15" x14ac:dyDescent="0.2">
      <c r="B569" s="23"/>
      <c r="C569" s="24"/>
      <c r="D569" s="23"/>
      <c r="E569" s="24"/>
      <c r="F569" s="22"/>
      <c r="G569" s="26" t="str">
        <f t="shared" si="8"/>
        <v/>
      </c>
      <c r="H569" s="25" t="str">
        <f>(IF((COUNTBLANK(E569))=1,"",(IF((ISERROR((VLOOKUP((IF((VALUE((TEXT(F569,"mmdd"))))&gt;=801,(YEAR(F569)),(YEAR(F569)))),'Master Roster Data'!$M$1721:$N$1730,2,FALSE)))),"Player Appears to Be Too Old or Too Young",(VLOOKUP((IF((VALUE((TEXT(F569,"mmdd"))))&gt;=801,(YEAR(F569)),(YEAR(F569)))),'Master Roster Data'!$M$1721:$N$1730,2,FALSE))))))</f>
        <v/>
      </c>
      <c r="J569" s="13"/>
    </row>
    <row r="570" spans="2:10" ht="15" x14ac:dyDescent="0.2">
      <c r="B570" s="23"/>
      <c r="C570" s="24"/>
      <c r="D570" s="23"/>
      <c r="E570" s="24"/>
      <c r="F570" s="22"/>
      <c r="G570" s="26" t="str">
        <f t="shared" si="8"/>
        <v/>
      </c>
      <c r="H570" s="25" t="str">
        <f>(IF((COUNTBLANK(E570))=1,"",(IF((ISERROR((VLOOKUP((IF((VALUE((TEXT(F570,"mmdd"))))&gt;=801,(YEAR(F570)),(YEAR(F570)))),'Master Roster Data'!$M$1721:$N$1730,2,FALSE)))),"Player Appears to Be Too Old or Too Young",(VLOOKUP((IF((VALUE((TEXT(F570,"mmdd"))))&gt;=801,(YEAR(F570)),(YEAR(F570)))),'Master Roster Data'!$M$1721:$N$1730,2,FALSE))))))</f>
        <v/>
      </c>
      <c r="J570" s="13"/>
    </row>
    <row r="571" spans="2:10" ht="15" x14ac:dyDescent="0.2">
      <c r="B571" s="23"/>
      <c r="C571" s="24"/>
      <c r="D571" s="23"/>
      <c r="E571" s="24"/>
      <c r="F571" s="22"/>
      <c r="G571" s="26" t="str">
        <f t="shared" si="8"/>
        <v/>
      </c>
      <c r="H571" s="25" t="str">
        <f>(IF((COUNTBLANK(E571))=1,"",(IF((ISERROR((VLOOKUP((IF((VALUE((TEXT(F571,"mmdd"))))&gt;=801,(YEAR(F571)),(YEAR(F571)))),'Master Roster Data'!$M$1721:$N$1730,2,FALSE)))),"Player Appears to Be Too Old or Too Young",(VLOOKUP((IF((VALUE((TEXT(F571,"mmdd"))))&gt;=801,(YEAR(F571)),(YEAR(F571)))),'Master Roster Data'!$M$1721:$N$1730,2,FALSE))))))</f>
        <v/>
      </c>
      <c r="J571" s="13"/>
    </row>
    <row r="572" spans="2:10" ht="15" x14ac:dyDescent="0.2">
      <c r="B572" s="23"/>
      <c r="C572" s="24"/>
      <c r="D572" s="23"/>
      <c r="E572" s="24"/>
      <c r="F572" s="22"/>
      <c r="G572" s="26" t="str">
        <f t="shared" si="8"/>
        <v/>
      </c>
      <c r="H572" s="25" t="str">
        <f>(IF((COUNTBLANK(E572))=1,"",(IF((ISERROR((VLOOKUP((IF((VALUE((TEXT(F572,"mmdd"))))&gt;=801,(YEAR(F572)),(YEAR(F572)))),'Master Roster Data'!$M$1721:$N$1730,2,FALSE)))),"Player Appears to Be Too Old or Too Young",(VLOOKUP((IF((VALUE((TEXT(F572,"mmdd"))))&gt;=801,(YEAR(F572)),(YEAR(F572)))),'Master Roster Data'!$M$1721:$N$1730,2,FALSE))))))</f>
        <v/>
      </c>
      <c r="J572" s="13"/>
    </row>
    <row r="573" spans="2:10" ht="15" x14ac:dyDescent="0.2">
      <c r="B573" s="23"/>
      <c r="C573" s="24"/>
      <c r="D573" s="23"/>
      <c r="E573" s="24"/>
      <c r="F573" s="22"/>
      <c r="G573" s="26" t="str">
        <f t="shared" si="8"/>
        <v/>
      </c>
      <c r="H573" s="25" t="str">
        <f>(IF((COUNTBLANK(E573))=1,"",(IF((ISERROR((VLOOKUP((IF((VALUE((TEXT(F573,"mmdd"))))&gt;=801,(YEAR(F573)),(YEAR(F573)))),'Master Roster Data'!$M$1721:$N$1730,2,FALSE)))),"Player Appears to Be Too Old or Too Young",(VLOOKUP((IF((VALUE((TEXT(F573,"mmdd"))))&gt;=801,(YEAR(F573)),(YEAR(F573)))),'Master Roster Data'!$M$1721:$N$1730,2,FALSE))))))</f>
        <v/>
      </c>
      <c r="J573" s="13"/>
    </row>
    <row r="574" spans="2:10" ht="15" x14ac:dyDescent="0.2">
      <c r="B574" s="23"/>
      <c r="C574" s="24"/>
      <c r="D574" s="23"/>
      <c r="E574" s="24"/>
      <c r="F574" s="22"/>
      <c r="G574" s="26" t="str">
        <f t="shared" si="8"/>
        <v/>
      </c>
      <c r="H574" s="25" t="str">
        <f>(IF((COUNTBLANK(E574))=1,"",(IF((ISERROR((VLOOKUP((IF((VALUE((TEXT(F574,"mmdd"))))&gt;=801,(YEAR(F574)),(YEAR(F574)))),'Master Roster Data'!$M$1721:$N$1730,2,FALSE)))),"Player Appears to Be Too Old or Too Young",(VLOOKUP((IF((VALUE((TEXT(F574,"mmdd"))))&gt;=801,(YEAR(F574)),(YEAR(F574)))),'Master Roster Data'!$M$1721:$N$1730,2,FALSE))))))</f>
        <v/>
      </c>
      <c r="J574" s="13"/>
    </row>
    <row r="575" spans="2:10" ht="15" x14ac:dyDescent="0.2">
      <c r="B575" s="23"/>
      <c r="C575" s="24"/>
      <c r="D575" s="23"/>
      <c r="E575" s="24"/>
      <c r="F575" s="22"/>
      <c r="G575" s="26" t="str">
        <f t="shared" si="8"/>
        <v/>
      </c>
      <c r="H575" s="25" t="str">
        <f>(IF((COUNTBLANK(E575))=1,"",(IF((ISERROR((VLOOKUP((IF((VALUE((TEXT(F575,"mmdd"))))&gt;=801,(YEAR(F575)),(YEAR(F575)))),'Master Roster Data'!$M$1721:$N$1730,2,FALSE)))),"Player Appears to Be Too Old or Too Young",(VLOOKUP((IF((VALUE((TEXT(F575,"mmdd"))))&gt;=801,(YEAR(F575)),(YEAR(F575)))),'Master Roster Data'!$M$1721:$N$1730,2,FALSE))))))</f>
        <v/>
      </c>
      <c r="J575" s="13"/>
    </row>
    <row r="576" spans="2:10" ht="15" x14ac:dyDescent="0.2">
      <c r="B576" s="23"/>
      <c r="C576" s="24"/>
      <c r="D576" s="23"/>
      <c r="E576" s="24"/>
      <c r="F576" s="22"/>
      <c r="G576" s="26" t="str">
        <f t="shared" si="8"/>
        <v/>
      </c>
      <c r="H576" s="25" t="str">
        <f>(IF((COUNTBLANK(E576))=1,"",(IF((ISERROR((VLOOKUP((IF((VALUE((TEXT(F576,"mmdd"))))&gt;=801,(YEAR(F576)),(YEAR(F576)))),'Master Roster Data'!$M$1721:$N$1730,2,FALSE)))),"Player Appears to Be Too Old or Too Young",(VLOOKUP((IF((VALUE((TEXT(F576,"mmdd"))))&gt;=801,(YEAR(F576)),(YEAR(F576)))),'Master Roster Data'!$M$1721:$N$1730,2,FALSE))))))</f>
        <v/>
      </c>
      <c r="J576" s="13"/>
    </row>
    <row r="577" spans="2:10" ht="15" x14ac:dyDescent="0.2">
      <c r="B577" s="23"/>
      <c r="C577" s="24"/>
      <c r="D577" s="23"/>
      <c r="E577" s="24"/>
      <c r="F577" s="22"/>
      <c r="G577" s="26" t="str">
        <f t="shared" si="8"/>
        <v/>
      </c>
      <c r="H577" s="25" t="str">
        <f>(IF((COUNTBLANK(E577))=1,"",(IF((ISERROR((VLOOKUP((IF((VALUE((TEXT(F577,"mmdd"))))&gt;=801,(YEAR(F577)),(YEAR(F577)))),'Master Roster Data'!$M$1721:$N$1730,2,FALSE)))),"Player Appears to Be Too Old or Too Young",(VLOOKUP((IF((VALUE((TEXT(F577,"mmdd"))))&gt;=801,(YEAR(F577)),(YEAR(F577)))),'Master Roster Data'!$M$1721:$N$1730,2,FALSE))))))</f>
        <v/>
      </c>
      <c r="J577" s="13"/>
    </row>
    <row r="578" spans="2:10" ht="15" x14ac:dyDescent="0.2">
      <c r="B578" s="23"/>
      <c r="C578" s="24"/>
      <c r="D578" s="23"/>
      <c r="E578" s="24"/>
      <c r="F578" s="22"/>
      <c r="G578" s="26" t="str">
        <f t="shared" si="8"/>
        <v/>
      </c>
      <c r="H578" s="25" t="str">
        <f>(IF((COUNTBLANK(E578))=1,"",(IF((ISERROR((VLOOKUP((IF((VALUE((TEXT(F578,"mmdd"))))&gt;=801,(YEAR(F578)),(YEAR(F578)))),'Master Roster Data'!$M$1721:$N$1730,2,FALSE)))),"Player Appears to Be Too Old or Too Young",(VLOOKUP((IF((VALUE((TEXT(F578,"mmdd"))))&gt;=801,(YEAR(F578)),(YEAR(F578)))),'Master Roster Data'!$M$1721:$N$1730,2,FALSE))))))</f>
        <v/>
      </c>
      <c r="J578" s="13"/>
    </row>
    <row r="579" spans="2:10" ht="15" x14ac:dyDescent="0.2">
      <c r="B579" s="23"/>
      <c r="C579" s="24"/>
      <c r="D579" s="23"/>
      <c r="E579" s="24"/>
      <c r="F579" s="22"/>
      <c r="G579" s="26" t="str">
        <f t="shared" si="8"/>
        <v/>
      </c>
      <c r="H579" s="25" t="str">
        <f>(IF((COUNTBLANK(E579))=1,"",(IF((ISERROR((VLOOKUP((IF((VALUE((TEXT(F579,"mmdd"))))&gt;=801,(YEAR(F579)),(YEAR(F579)))),'Master Roster Data'!$M$1721:$N$1730,2,FALSE)))),"Player Appears to Be Too Old or Too Young",(VLOOKUP((IF((VALUE((TEXT(F579,"mmdd"))))&gt;=801,(YEAR(F579)),(YEAR(F579)))),'Master Roster Data'!$M$1721:$N$1730,2,FALSE))))))</f>
        <v/>
      </c>
      <c r="J579" s="13"/>
    </row>
    <row r="580" spans="2:10" ht="15" x14ac:dyDescent="0.2">
      <c r="B580" s="23"/>
      <c r="C580" s="24"/>
      <c r="D580" s="23"/>
      <c r="E580" s="24"/>
      <c r="F580" s="22"/>
      <c r="G580" s="26" t="str">
        <f t="shared" si="8"/>
        <v/>
      </c>
      <c r="H580" s="25" t="str">
        <f>(IF((COUNTBLANK(E580))=1,"",(IF((ISERROR((VLOOKUP((IF((VALUE((TEXT(F580,"mmdd"))))&gt;=801,(YEAR(F580)),(YEAR(F580)))),'Master Roster Data'!$M$1721:$N$1730,2,FALSE)))),"Player Appears to Be Too Old or Too Young",(VLOOKUP((IF((VALUE((TEXT(F580,"mmdd"))))&gt;=801,(YEAR(F580)),(YEAR(F580)))),'Master Roster Data'!$M$1721:$N$1730,2,FALSE))))))</f>
        <v/>
      </c>
      <c r="J580" s="13"/>
    </row>
    <row r="581" spans="2:10" ht="15" x14ac:dyDescent="0.2">
      <c r="B581" s="23"/>
      <c r="C581" s="24"/>
      <c r="D581" s="23"/>
      <c r="E581" s="24"/>
      <c r="F581" s="22"/>
      <c r="G581" s="26" t="str">
        <f t="shared" si="8"/>
        <v/>
      </c>
      <c r="H581" s="25" t="str">
        <f>(IF((COUNTBLANK(E581))=1,"",(IF((ISERROR((VLOOKUP((IF((VALUE((TEXT(F581,"mmdd"))))&gt;=801,(YEAR(F581)),(YEAR(F581)))),'Master Roster Data'!$M$1721:$N$1730,2,FALSE)))),"Player Appears to Be Too Old or Too Young",(VLOOKUP((IF((VALUE((TEXT(F581,"mmdd"))))&gt;=801,(YEAR(F581)),(YEAR(F581)))),'Master Roster Data'!$M$1721:$N$1730,2,FALSE))))))</f>
        <v/>
      </c>
      <c r="J581" s="13"/>
    </row>
    <row r="582" spans="2:10" ht="15" x14ac:dyDescent="0.2">
      <c r="B582" s="23"/>
      <c r="C582" s="24"/>
      <c r="D582" s="23"/>
      <c r="E582" s="24"/>
      <c r="F582" s="22"/>
      <c r="G582" s="26" t="str">
        <f t="shared" ref="G582:G645" si="9">(IF(H582&gt;(MID(B582,1,3)),"Waiver Required",""))</f>
        <v/>
      </c>
      <c r="H582" s="25" t="str">
        <f>(IF((COUNTBLANK(E582))=1,"",(IF((ISERROR((VLOOKUP((IF((VALUE((TEXT(F582,"mmdd"))))&gt;=801,(YEAR(F582)),(YEAR(F582)))),'Master Roster Data'!$M$1721:$N$1730,2,FALSE)))),"Player Appears to Be Too Old or Too Young",(VLOOKUP((IF((VALUE((TEXT(F582,"mmdd"))))&gt;=801,(YEAR(F582)),(YEAR(F582)))),'Master Roster Data'!$M$1721:$N$1730,2,FALSE))))))</f>
        <v/>
      </c>
      <c r="J582" s="13"/>
    </row>
    <row r="583" spans="2:10" ht="15" x14ac:dyDescent="0.2">
      <c r="B583" s="23"/>
      <c r="C583" s="24"/>
      <c r="D583" s="23"/>
      <c r="E583" s="24"/>
      <c r="F583" s="22"/>
      <c r="G583" s="26" t="str">
        <f t="shared" si="9"/>
        <v/>
      </c>
      <c r="H583" s="25" t="str">
        <f>(IF((COUNTBLANK(E583))=1,"",(IF((ISERROR((VLOOKUP((IF((VALUE((TEXT(F583,"mmdd"))))&gt;=801,(YEAR(F583)),(YEAR(F583)))),'Master Roster Data'!$M$1721:$N$1730,2,FALSE)))),"Player Appears to Be Too Old or Too Young",(VLOOKUP((IF((VALUE((TEXT(F583,"mmdd"))))&gt;=801,(YEAR(F583)),(YEAR(F583)))),'Master Roster Data'!$M$1721:$N$1730,2,FALSE))))))</f>
        <v/>
      </c>
      <c r="J583" s="13"/>
    </row>
    <row r="584" spans="2:10" ht="15" x14ac:dyDescent="0.2">
      <c r="B584" s="23"/>
      <c r="C584" s="24"/>
      <c r="D584" s="23"/>
      <c r="E584" s="24"/>
      <c r="F584" s="22"/>
      <c r="G584" s="26" t="str">
        <f t="shared" si="9"/>
        <v/>
      </c>
      <c r="H584" s="25" t="str">
        <f>(IF((COUNTBLANK(E584))=1,"",(IF((ISERROR((VLOOKUP((IF((VALUE((TEXT(F584,"mmdd"))))&gt;=801,(YEAR(F584)),(YEAR(F584)))),'Master Roster Data'!$M$1721:$N$1730,2,FALSE)))),"Player Appears to Be Too Old or Too Young",(VLOOKUP((IF((VALUE((TEXT(F584,"mmdd"))))&gt;=801,(YEAR(F584)),(YEAR(F584)))),'Master Roster Data'!$M$1721:$N$1730,2,FALSE))))))</f>
        <v/>
      </c>
      <c r="J584" s="13"/>
    </row>
    <row r="585" spans="2:10" ht="15" x14ac:dyDescent="0.2">
      <c r="B585" s="23"/>
      <c r="C585" s="24"/>
      <c r="D585" s="23"/>
      <c r="E585" s="24"/>
      <c r="F585" s="22"/>
      <c r="G585" s="26" t="str">
        <f t="shared" si="9"/>
        <v/>
      </c>
      <c r="H585" s="25" t="str">
        <f>(IF((COUNTBLANK(E585))=1,"",(IF((ISERROR((VLOOKUP((IF((VALUE((TEXT(F585,"mmdd"))))&gt;=801,(YEAR(F585)),(YEAR(F585)))),'Master Roster Data'!$M$1721:$N$1730,2,FALSE)))),"Player Appears to Be Too Old or Too Young",(VLOOKUP((IF((VALUE((TEXT(F585,"mmdd"))))&gt;=801,(YEAR(F585)),(YEAR(F585)))),'Master Roster Data'!$M$1721:$N$1730,2,FALSE))))))</f>
        <v/>
      </c>
      <c r="J585" s="13"/>
    </row>
    <row r="586" spans="2:10" ht="15" x14ac:dyDescent="0.2">
      <c r="B586" s="23"/>
      <c r="C586" s="24"/>
      <c r="D586" s="23"/>
      <c r="E586" s="24"/>
      <c r="F586" s="22"/>
      <c r="G586" s="26" t="str">
        <f t="shared" si="9"/>
        <v/>
      </c>
      <c r="H586" s="25" t="str">
        <f>(IF((COUNTBLANK(E586))=1,"",(IF((ISERROR((VLOOKUP((IF((VALUE((TEXT(F586,"mmdd"))))&gt;=801,(YEAR(F586)),(YEAR(F586)))),'Master Roster Data'!$M$1721:$N$1730,2,FALSE)))),"Player Appears to Be Too Old or Too Young",(VLOOKUP((IF((VALUE((TEXT(F586,"mmdd"))))&gt;=801,(YEAR(F586)),(YEAR(F586)))),'Master Roster Data'!$M$1721:$N$1730,2,FALSE))))))</f>
        <v/>
      </c>
      <c r="J586" s="13"/>
    </row>
    <row r="587" spans="2:10" ht="15" x14ac:dyDescent="0.2">
      <c r="B587" s="23"/>
      <c r="C587" s="24"/>
      <c r="D587" s="23"/>
      <c r="E587" s="24"/>
      <c r="F587" s="22"/>
      <c r="G587" s="26" t="str">
        <f t="shared" si="9"/>
        <v/>
      </c>
      <c r="H587" s="25" t="str">
        <f>(IF((COUNTBLANK(E587))=1,"",(IF((ISERROR((VLOOKUP((IF((VALUE((TEXT(F587,"mmdd"))))&gt;=801,(YEAR(F587)),(YEAR(F587)))),'Master Roster Data'!$M$1721:$N$1730,2,FALSE)))),"Player Appears to Be Too Old or Too Young",(VLOOKUP((IF((VALUE((TEXT(F587,"mmdd"))))&gt;=801,(YEAR(F587)),(YEAR(F587)))),'Master Roster Data'!$M$1721:$N$1730,2,FALSE))))))</f>
        <v/>
      </c>
      <c r="J587" s="13"/>
    </row>
    <row r="588" spans="2:10" ht="15" x14ac:dyDescent="0.2">
      <c r="B588" s="23"/>
      <c r="C588" s="24"/>
      <c r="D588" s="23"/>
      <c r="E588" s="24"/>
      <c r="F588" s="22"/>
      <c r="G588" s="26" t="str">
        <f t="shared" si="9"/>
        <v/>
      </c>
      <c r="H588" s="25" t="str">
        <f>(IF((COUNTBLANK(E588))=1,"",(IF((ISERROR((VLOOKUP((IF((VALUE((TEXT(F588,"mmdd"))))&gt;=801,(YEAR(F588)),(YEAR(F588)))),'Master Roster Data'!$M$1721:$N$1730,2,FALSE)))),"Player Appears to Be Too Old or Too Young",(VLOOKUP((IF((VALUE((TEXT(F588,"mmdd"))))&gt;=801,(YEAR(F588)),(YEAR(F588)))),'Master Roster Data'!$M$1721:$N$1730,2,FALSE))))))</f>
        <v/>
      </c>
      <c r="J588" s="13"/>
    </row>
    <row r="589" spans="2:10" ht="15" x14ac:dyDescent="0.2">
      <c r="B589" s="23"/>
      <c r="C589" s="24"/>
      <c r="D589" s="23"/>
      <c r="E589" s="24"/>
      <c r="F589" s="22"/>
      <c r="G589" s="26" t="str">
        <f t="shared" si="9"/>
        <v/>
      </c>
      <c r="H589" s="25" t="str">
        <f>(IF((COUNTBLANK(E589))=1,"",(IF((ISERROR((VLOOKUP((IF((VALUE((TEXT(F589,"mmdd"))))&gt;=801,(YEAR(F589)),(YEAR(F589)))),'Master Roster Data'!$M$1721:$N$1730,2,FALSE)))),"Player Appears to Be Too Old or Too Young",(VLOOKUP((IF((VALUE((TEXT(F589,"mmdd"))))&gt;=801,(YEAR(F589)),(YEAR(F589)))),'Master Roster Data'!$M$1721:$N$1730,2,FALSE))))))</f>
        <v/>
      </c>
      <c r="J589" s="13"/>
    </row>
    <row r="590" spans="2:10" ht="15" x14ac:dyDescent="0.2">
      <c r="B590" s="23"/>
      <c r="C590" s="24"/>
      <c r="D590" s="23"/>
      <c r="E590" s="24"/>
      <c r="F590" s="22"/>
      <c r="G590" s="26" t="str">
        <f t="shared" si="9"/>
        <v/>
      </c>
      <c r="H590" s="25" t="str">
        <f>(IF((COUNTBLANK(E590))=1,"",(IF((ISERROR((VLOOKUP((IF((VALUE((TEXT(F590,"mmdd"))))&gt;=801,(YEAR(F590)),(YEAR(F590)))),'Master Roster Data'!$M$1721:$N$1730,2,FALSE)))),"Player Appears to Be Too Old or Too Young",(VLOOKUP((IF((VALUE((TEXT(F590,"mmdd"))))&gt;=801,(YEAR(F590)),(YEAR(F590)))),'Master Roster Data'!$M$1721:$N$1730,2,FALSE))))))</f>
        <v/>
      </c>
      <c r="J590" s="13"/>
    </row>
    <row r="591" spans="2:10" ht="15" x14ac:dyDescent="0.2">
      <c r="B591" s="23"/>
      <c r="C591" s="24"/>
      <c r="D591" s="23"/>
      <c r="E591" s="24"/>
      <c r="F591" s="22"/>
      <c r="G591" s="26" t="str">
        <f t="shared" si="9"/>
        <v/>
      </c>
      <c r="H591" s="25" t="str">
        <f>(IF((COUNTBLANK(E591))=1,"",(IF((ISERROR((VLOOKUP((IF((VALUE((TEXT(F591,"mmdd"))))&gt;=801,(YEAR(F591)),(YEAR(F591)))),'Master Roster Data'!$M$1721:$N$1730,2,FALSE)))),"Player Appears to Be Too Old or Too Young",(VLOOKUP((IF((VALUE((TEXT(F591,"mmdd"))))&gt;=801,(YEAR(F591)),(YEAR(F591)))),'Master Roster Data'!$M$1721:$N$1730,2,FALSE))))))</f>
        <v/>
      </c>
      <c r="J591" s="13"/>
    </row>
    <row r="592" spans="2:10" ht="15" x14ac:dyDescent="0.2">
      <c r="B592" s="23"/>
      <c r="C592" s="24"/>
      <c r="D592" s="23"/>
      <c r="E592" s="24"/>
      <c r="F592" s="22"/>
      <c r="G592" s="26" t="str">
        <f t="shared" si="9"/>
        <v/>
      </c>
      <c r="H592" s="25" t="str">
        <f>(IF((COUNTBLANK(E592))=1,"",(IF((ISERROR((VLOOKUP((IF((VALUE((TEXT(F592,"mmdd"))))&gt;=801,(YEAR(F592)),(YEAR(F592)))),'Master Roster Data'!$M$1721:$N$1730,2,FALSE)))),"Player Appears to Be Too Old or Too Young",(VLOOKUP((IF((VALUE((TEXT(F592,"mmdd"))))&gt;=801,(YEAR(F592)),(YEAR(F592)))),'Master Roster Data'!$M$1721:$N$1730,2,FALSE))))))</f>
        <v/>
      </c>
      <c r="J592" s="13"/>
    </row>
    <row r="593" spans="2:10" ht="15" x14ac:dyDescent="0.2">
      <c r="B593" s="23"/>
      <c r="C593" s="24"/>
      <c r="D593" s="23"/>
      <c r="E593" s="24"/>
      <c r="F593" s="22"/>
      <c r="G593" s="26" t="str">
        <f t="shared" si="9"/>
        <v/>
      </c>
      <c r="H593" s="25" t="str">
        <f>(IF((COUNTBLANK(E593))=1,"",(IF((ISERROR((VLOOKUP((IF((VALUE((TEXT(F593,"mmdd"))))&gt;=801,(YEAR(F593)),(YEAR(F593)))),'Master Roster Data'!$M$1721:$N$1730,2,FALSE)))),"Player Appears to Be Too Old or Too Young",(VLOOKUP((IF((VALUE((TEXT(F593,"mmdd"))))&gt;=801,(YEAR(F593)),(YEAR(F593)))),'Master Roster Data'!$M$1721:$N$1730,2,FALSE))))))</f>
        <v/>
      </c>
      <c r="J593" s="13"/>
    </row>
    <row r="594" spans="2:10" ht="15" x14ac:dyDescent="0.2">
      <c r="B594" s="23"/>
      <c r="C594" s="24"/>
      <c r="D594" s="23"/>
      <c r="E594" s="24"/>
      <c r="F594" s="22"/>
      <c r="G594" s="26" t="str">
        <f t="shared" si="9"/>
        <v/>
      </c>
      <c r="H594" s="25" t="str">
        <f>(IF((COUNTBLANK(E594))=1,"",(IF((ISERROR((VLOOKUP((IF((VALUE((TEXT(F594,"mmdd"))))&gt;=801,(YEAR(F594)),(YEAR(F594)))),'Master Roster Data'!$M$1721:$N$1730,2,FALSE)))),"Player Appears to Be Too Old or Too Young",(VLOOKUP((IF((VALUE((TEXT(F594,"mmdd"))))&gt;=801,(YEAR(F594)),(YEAR(F594)))),'Master Roster Data'!$M$1721:$N$1730,2,FALSE))))))</f>
        <v/>
      </c>
      <c r="J594" s="13"/>
    </row>
    <row r="595" spans="2:10" ht="15" x14ac:dyDescent="0.2">
      <c r="B595" s="23"/>
      <c r="C595" s="24"/>
      <c r="D595" s="23"/>
      <c r="E595" s="24"/>
      <c r="F595" s="22"/>
      <c r="G595" s="26" t="str">
        <f t="shared" si="9"/>
        <v/>
      </c>
      <c r="H595" s="25" t="str">
        <f>(IF((COUNTBLANK(E595))=1,"",(IF((ISERROR((VLOOKUP((IF((VALUE((TEXT(F595,"mmdd"))))&gt;=801,(YEAR(F595)),(YEAR(F595)))),'Master Roster Data'!$M$1721:$N$1730,2,FALSE)))),"Player Appears to Be Too Old or Too Young",(VLOOKUP((IF((VALUE((TEXT(F595,"mmdd"))))&gt;=801,(YEAR(F595)),(YEAR(F595)))),'Master Roster Data'!$M$1721:$N$1730,2,FALSE))))))</f>
        <v/>
      </c>
      <c r="J595" s="13"/>
    </row>
    <row r="596" spans="2:10" ht="15" x14ac:dyDescent="0.2">
      <c r="B596" s="23"/>
      <c r="C596" s="24"/>
      <c r="D596" s="23"/>
      <c r="E596" s="24"/>
      <c r="F596" s="22"/>
      <c r="G596" s="26" t="str">
        <f t="shared" si="9"/>
        <v/>
      </c>
      <c r="H596" s="25" t="str">
        <f>(IF((COUNTBLANK(E596))=1,"",(IF((ISERROR((VLOOKUP((IF((VALUE((TEXT(F596,"mmdd"))))&gt;=801,(YEAR(F596)),(YEAR(F596)))),'Master Roster Data'!$M$1721:$N$1730,2,FALSE)))),"Player Appears to Be Too Old or Too Young",(VLOOKUP((IF((VALUE((TEXT(F596,"mmdd"))))&gt;=801,(YEAR(F596)),(YEAR(F596)))),'Master Roster Data'!$M$1721:$N$1730,2,FALSE))))))</f>
        <v/>
      </c>
      <c r="J596" s="13"/>
    </row>
    <row r="597" spans="2:10" ht="15" x14ac:dyDescent="0.2">
      <c r="B597" s="23"/>
      <c r="C597" s="24"/>
      <c r="D597" s="23"/>
      <c r="E597" s="24"/>
      <c r="F597" s="22"/>
      <c r="G597" s="26" t="str">
        <f t="shared" si="9"/>
        <v/>
      </c>
      <c r="H597" s="25" t="str">
        <f>(IF((COUNTBLANK(E597))=1,"",(IF((ISERROR((VLOOKUP((IF((VALUE((TEXT(F597,"mmdd"))))&gt;=801,(YEAR(F597)),(YEAR(F597)))),'Master Roster Data'!$M$1721:$N$1730,2,FALSE)))),"Player Appears to Be Too Old or Too Young",(VLOOKUP((IF((VALUE((TEXT(F597,"mmdd"))))&gt;=801,(YEAR(F597)),(YEAR(F597)))),'Master Roster Data'!$M$1721:$N$1730,2,FALSE))))))</f>
        <v/>
      </c>
      <c r="J597" s="13"/>
    </row>
    <row r="598" spans="2:10" ht="15" x14ac:dyDescent="0.2">
      <c r="B598" s="23"/>
      <c r="C598" s="24"/>
      <c r="D598" s="23"/>
      <c r="E598" s="24"/>
      <c r="F598" s="22"/>
      <c r="G598" s="26" t="str">
        <f t="shared" si="9"/>
        <v/>
      </c>
      <c r="H598" s="25" t="str">
        <f>(IF((COUNTBLANK(E598))=1,"",(IF((ISERROR((VLOOKUP((IF((VALUE((TEXT(F598,"mmdd"))))&gt;=801,(YEAR(F598)),(YEAR(F598)))),'Master Roster Data'!$M$1721:$N$1730,2,FALSE)))),"Player Appears to Be Too Old or Too Young",(VLOOKUP((IF((VALUE((TEXT(F598,"mmdd"))))&gt;=801,(YEAR(F598)),(YEAR(F598)))),'Master Roster Data'!$M$1721:$N$1730,2,FALSE))))))</f>
        <v/>
      </c>
      <c r="J598" s="13"/>
    </row>
    <row r="599" spans="2:10" ht="15" x14ac:dyDescent="0.2">
      <c r="B599" s="23"/>
      <c r="C599" s="24"/>
      <c r="D599" s="23"/>
      <c r="E599" s="24"/>
      <c r="F599" s="22"/>
      <c r="G599" s="26" t="str">
        <f t="shared" si="9"/>
        <v/>
      </c>
      <c r="H599" s="25" t="str">
        <f>(IF((COUNTBLANK(E599))=1,"",(IF((ISERROR((VLOOKUP((IF((VALUE((TEXT(F599,"mmdd"))))&gt;=801,(YEAR(F599)),(YEAR(F599)))),'Master Roster Data'!$M$1721:$N$1730,2,FALSE)))),"Player Appears to Be Too Old or Too Young",(VLOOKUP((IF((VALUE((TEXT(F599,"mmdd"))))&gt;=801,(YEAR(F599)),(YEAR(F599)))),'Master Roster Data'!$M$1721:$N$1730,2,FALSE))))))</f>
        <v/>
      </c>
      <c r="J599" s="13"/>
    </row>
    <row r="600" spans="2:10" ht="15" x14ac:dyDescent="0.2">
      <c r="B600" s="23"/>
      <c r="C600" s="24"/>
      <c r="D600" s="23"/>
      <c r="E600" s="24"/>
      <c r="F600" s="22"/>
      <c r="G600" s="26" t="str">
        <f t="shared" si="9"/>
        <v/>
      </c>
      <c r="H600" s="25" t="str">
        <f>(IF((COUNTBLANK(E600))=1,"",(IF((ISERROR((VLOOKUP((IF((VALUE((TEXT(F600,"mmdd"))))&gt;=801,(YEAR(F600)),(YEAR(F600)))),'Master Roster Data'!$M$1721:$N$1730,2,FALSE)))),"Player Appears to Be Too Old or Too Young",(VLOOKUP((IF((VALUE((TEXT(F600,"mmdd"))))&gt;=801,(YEAR(F600)),(YEAR(F600)))),'Master Roster Data'!$M$1721:$N$1730,2,FALSE))))))</f>
        <v/>
      </c>
      <c r="J600" s="13"/>
    </row>
    <row r="601" spans="2:10" ht="15" x14ac:dyDescent="0.2">
      <c r="B601" s="23"/>
      <c r="C601" s="24"/>
      <c r="D601" s="23"/>
      <c r="E601" s="24"/>
      <c r="F601" s="22"/>
      <c r="G601" s="26" t="str">
        <f t="shared" si="9"/>
        <v/>
      </c>
      <c r="H601" s="25" t="str">
        <f>(IF((COUNTBLANK(E601))=1,"",(IF((ISERROR((VLOOKUP((IF((VALUE((TEXT(F601,"mmdd"))))&gt;=801,(YEAR(F601)),(YEAR(F601)))),'Master Roster Data'!$M$1721:$N$1730,2,FALSE)))),"Player Appears to Be Too Old or Too Young",(VLOOKUP((IF((VALUE((TEXT(F601,"mmdd"))))&gt;=801,(YEAR(F601)),(YEAR(F601)))),'Master Roster Data'!$M$1721:$N$1730,2,FALSE))))))</f>
        <v/>
      </c>
      <c r="J601" s="13"/>
    </row>
    <row r="602" spans="2:10" ht="15" x14ac:dyDescent="0.2">
      <c r="B602" s="23"/>
      <c r="C602" s="24"/>
      <c r="D602" s="23"/>
      <c r="E602" s="24"/>
      <c r="F602" s="22"/>
      <c r="G602" s="26" t="str">
        <f t="shared" si="9"/>
        <v/>
      </c>
      <c r="H602" s="25" t="str">
        <f>(IF((COUNTBLANK(E602))=1,"",(IF((ISERROR((VLOOKUP((IF((VALUE((TEXT(F602,"mmdd"))))&gt;=801,(YEAR(F602)),(YEAR(F602)))),'Master Roster Data'!$M$1721:$N$1730,2,FALSE)))),"Player Appears to Be Too Old or Too Young",(VLOOKUP((IF((VALUE((TEXT(F602,"mmdd"))))&gt;=801,(YEAR(F602)),(YEAR(F602)))),'Master Roster Data'!$M$1721:$N$1730,2,FALSE))))))</f>
        <v/>
      </c>
      <c r="J602" s="13"/>
    </row>
    <row r="603" spans="2:10" ht="15" x14ac:dyDescent="0.2">
      <c r="B603" s="23"/>
      <c r="C603" s="24"/>
      <c r="D603" s="23"/>
      <c r="E603" s="24"/>
      <c r="F603" s="22"/>
      <c r="G603" s="26" t="str">
        <f t="shared" si="9"/>
        <v/>
      </c>
      <c r="H603" s="25" t="str">
        <f>(IF((COUNTBLANK(E603))=1,"",(IF((ISERROR((VLOOKUP((IF((VALUE((TEXT(F603,"mmdd"))))&gt;=801,(YEAR(F603)),(YEAR(F603)))),'Master Roster Data'!$M$1721:$N$1730,2,FALSE)))),"Player Appears to Be Too Old or Too Young",(VLOOKUP((IF((VALUE((TEXT(F603,"mmdd"))))&gt;=801,(YEAR(F603)),(YEAR(F603)))),'Master Roster Data'!$M$1721:$N$1730,2,FALSE))))))</f>
        <v/>
      </c>
      <c r="J603" s="13"/>
    </row>
    <row r="604" spans="2:10" ht="15" x14ac:dyDescent="0.2">
      <c r="B604" s="23"/>
      <c r="C604" s="24"/>
      <c r="D604" s="23"/>
      <c r="E604" s="24"/>
      <c r="F604" s="22"/>
      <c r="G604" s="26" t="str">
        <f t="shared" si="9"/>
        <v/>
      </c>
      <c r="H604" s="25" t="str">
        <f>(IF((COUNTBLANK(E604))=1,"",(IF((ISERROR((VLOOKUP((IF((VALUE((TEXT(F604,"mmdd"))))&gt;=801,(YEAR(F604)),(YEAR(F604)))),'Master Roster Data'!$M$1721:$N$1730,2,FALSE)))),"Player Appears to Be Too Old or Too Young",(VLOOKUP((IF((VALUE((TEXT(F604,"mmdd"))))&gt;=801,(YEAR(F604)),(YEAR(F604)))),'Master Roster Data'!$M$1721:$N$1730,2,FALSE))))))</f>
        <v/>
      </c>
      <c r="J604" s="13"/>
    </row>
    <row r="605" spans="2:10" ht="15" x14ac:dyDescent="0.2">
      <c r="B605" s="23"/>
      <c r="C605" s="24"/>
      <c r="D605" s="23"/>
      <c r="E605" s="24"/>
      <c r="F605" s="22"/>
      <c r="G605" s="26" t="str">
        <f t="shared" si="9"/>
        <v/>
      </c>
      <c r="H605" s="25" t="str">
        <f>(IF((COUNTBLANK(E605))=1,"",(IF((ISERROR((VLOOKUP((IF((VALUE((TEXT(F605,"mmdd"))))&gt;=801,(YEAR(F605)),(YEAR(F605)))),'Master Roster Data'!$M$1721:$N$1730,2,FALSE)))),"Player Appears to Be Too Old or Too Young",(VLOOKUP((IF((VALUE((TEXT(F605,"mmdd"))))&gt;=801,(YEAR(F605)),(YEAR(F605)))),'Master Roster Data'!$M$1721:$N$1730,2,FALSE))))))</f>
        <v/>
      </c>
      <c r="J605" s="13"/>
    </row>
    <row r="606" spans="2:10" ht="15" x14ac:dyDescent="0.2">
      <c r="B606" s="23"/>
      <c r="C606" s="24"/>
      <c r="D606" s="23"/>
      <c r="E606" s="24"/>
      <c r="F606" s="22"/>
      <c r="G606" s="26" t="str">
        <f t="shared" si="9"/>
        <v/>
      </c>
      <c r="H606" s="25" t="str">
        <f>(IF((COUNTBLANK(E606))=1,"",(IF((ISERROR((VLOOKUP((IF((VALUE((TEXT(F606,"mmdd"))))&gt;=801,(YEAR(F606)),(YEAR(F606)))),'Master Roster Data'!$M$1721:$N$1730,2,FALSE)))),"Player Appears to Be Too Old or Too Young",(VLOOKUP((IF((VALUE((TEXT(F606,"mmdd"))))&gt;=801,(YEAR(F606)),(YEAR(F606)))),'Master Roster Data'!$M$1721:$N$1730,2,FALSE))))))</f>
        <v/>
      </c>
      <c r="J606" s="13"/>
    </row>
    <row r="607" spans="2:10" ht="15" x14ac:dyDescent="0.2">
      <c r="B607" s="23"/>
      <c r="C607" s="24"/>
      <c r="D607" s="23"/>
      <c r="E607" s="24"/>
      <c r="F607" s="22"/>
      <c r="G607" s="26" t="str">
        <f t="shared" si="9"/>
        <v/>
      </c>
      <c r="H607" s="25" t="str">
        <f>(IF((COUNTBLANK(E607))=1,"",(IF((ISERROR((VLOOKUP((IF((VALUE((TEXT(F607,"mmdd"))))&gt;=801,(YEAR(F607)),(YEAR(F607)))),'Master Roster Data'!$M$1721:$N$1730,2,FALSE)))),"Player Appears to Be Too Old or Too Young",(VLOOKUP((IF((VALUE((TEXT(F607,"mmdd"))))&gt;=801,(YEAR(F607)),(YEAR(F607)))),'Master Roster Data'!$M$1721:$N$1730,2,FALSE))))))</f>
        <v/>
      </c>
      <c r="J607" s="13"/>
    </row>
    <row r="608" spans="2:10" ht="15" x14ac:dyDescent="0.2">
      <c r="B608" s="23"/>
      <c r="C608" s="24"/>
      <c r="D608" s="23"/>
      <c r="E608" s="24"/>
      <c r="F608" s="22"/>
      <c r="G608" s="26" t="str">
        <f t="shared" si="9"/>
        <v/>
      </c>
      <c r="H608" s="25" t="str">
        <f>(IF((COUNTBLANK(E608))=1,"",(IF((ISERROR((VLOOKUP((IF((VALUE((TEXT(F608,"mmdd"))))&gt;=801,(YEAR(F608)),(YEAR(F608)))),'Master Roster Data'!$M$1721:$N$1730,2,FALSE)))),"Player Appears to Be Too Old or Too Young",(VLOOKUP((IF((VALUE((TEXT(F608,"mmdd"))))&gt;=801,(YEAR(F608)),(YEAR(F608)))),'Master Roster Data'!$M$1721:$N$1730,2,FALSE))))))</f>
        <v/>
      </c>
      <c r="J608" s="13"/>
    </row>
    <row r="609" spans="2:10" ht="15" x14ac:dyDescent="0.2">
      <c r="B609" s="23"/>
      <c r="C609" s="24"/>
      <c r="D609" s="23"/>
      <c r="E609" s="24"/>
      <c r="F609" s="22"/>
      <c r="G609" s="26" t="str">
        <f t="shared" si="9"/>
        <v/>
      </c>
      <c r="H609" s="25" t="str">
        <f>(IF((COUNTBLANK(E609))=1,"",(IF((ISERROR((VLOOKUP((IF((VALUE((TEXT(F609,"mmdd"))))&gt;=801,(YEAR(F609)),(YEAR(F609)))),'Master Roster Data'!$M$1721:$N$1730,2,FALSE)))),"Player Appears to Be Too Old or Too Young",(VLOOKUP((IF((VALUE((TEXT(F609,"mmdd"))))&gt;=801,(YEAR(F609)),(YEAR(F609)))),'Master Roster Data'!$M$1721:$N$1730,2,FALSE))))))</f>
        <v/>
      </c>
      <c r="J609" s="13"/>
    </row>
    <row r="610" spans="2:10" ht="15" x14ac:dyDescent="0.2">
      <c r="B610" s="23"/>
      <c r="C610" s="24"/>
      <c r="D610" s="23"/>
      <c r="E610" s="24"/>
      <c r="F610" s="22"/>
      <c r="G610" s="26" t="str">
        <f t="shared" si="9"/>
        <v/>
      </c>
      <c r="H610" s="25" t="str">
        <f>(IF((COUNTBLANK(E610))=1,"",(IF((ISERROR((VLOOKUP((IF((VALUE((TEXT(F610,"mmdd"))))&gt;=801,(YEAR(F610)),(YEAR(F610)))),'Master Roster Data'!$M$1721:$N$1730,2,FALSE)))),"Player Appears to Be Too Old or Too Young",(VLOOKUP((IF((VALUE((TEXT(F610,"mmdd"))))&gt;=801,(YEAR(F610)),(YEAR(F610)))),'Master Roster Data'!$M$1721:$N$1730,2,FALSE))))))</f>
        <v/>
      </c>
      <c r="J610" s="13"/>
    </row>
    <row r="611" spans="2:10" ht="15" x14ac:dyDescent="0.2">
      <c r="B611" s="23"/>
      <c r="C611" s="24"/>
      <c r="D611" s="23"/>
      <c r="E611" s="24"/>
      <c r="F611" s="22"/>
      <c r="G611" s="26" t="str">
        <f t="shared" si="9"/>
        <v/>
      </c>
      <c r="H611" s="25" t="str">
        <f>(IF((COUNTBLANK(E611))=1,"",(IF((ISERROR((VLOOKUP((IF((VALUE((TEXT(F611,"mmdd"))))&gt;=801,(YEAR(F611)),(YEAR(F611)))),'Master Roster Data'!$M$1721:$N$1730,2,FALSE)))),"Player Appears to Be Too Old or Too Young",(VLOOKUP((IF((VALUE((TEXT(F611,"mmdd"))))&gt;=801,(YEAR(F611)),(YEAR(F611)))),'Master Roster Data'!$M$1721:$N$1730,2,FALSE))))))</f>
        <v/>
      </c>
      <c r="J611" s="13"/>
    </row>
    <row r="612" spans="2:10" ht="15" x14ac:dyDescent="0.2">
      <c r="B612" s="23"/>
      <c r="C612" s="24"/>
      <c r="D612" s="23"/>
      <c r="E612" s="24"/>
      <c r="F612" s="22"/>
      <c r="G612" s="26" t="str">
        <f t="shared" si="9"/>
        <v/>
      </c>
      <c r="H612" s="25" t="str">
        <f>(IF((COUNTBLANK(E612))=1,"",(IF((ISERROR((VLOOKUP((IF((VALUE((TEXT(F612,"mmdd"))))&gt;=801,(YEAR(F612)),(YEAR(F612)))),'Master Roster Data'!$M$1721:$N$1730,2,FALSE)))),"Player Appears to Be Too Old or Too Young",(VLOOKUP((IF((VALUE((TEXT(F612,"mmdd"))))&gt;=801,(YEAR(F612)),(YEAR(F612)))),'Master Roster Data'!$M$1721:$N$1730,2,FALSE))))))</f>
        <v/>
      </c>
      <c r="J612" s="13"/>
    </row>
    <row r="613" spans="2:10" ht="15" x14ac:dyDescent="0.2">
      <c r="B613" s="23"/>
      <c r="C613" s="24"/>
      <c r="D613" s="23"/>
      <c r="E613" s="24"/>
      <c r="F613" s="22"/>
      <c r="G613" s="26" t="str">
        <f t="shared" si="9"/>
        <v/>
      </c>
      <c r="H613" s="25" t="str">
        <f>(IF((COUNTBLANK(E613))=1,"",(IF((ISERROR((VLOOKUP((IF((VALUE((TEXT(F613,"mmdd"))))&gt;=801,(YEAR(F613)),(YEAR(F613)))),'Master Roster Data'!$M$1721:$N$1730,2,FALSE)))),"Player Appears to Be Too Old or Too Young",(VLOOKUP((IF((VALUE((TEXT(F613,"mmdd"))))&gt;=801,(YEAR(F613)),(YEAR(F613)))),'Master Roster Data'!$M$1721:$N$1730,2,FALSE))))))</f>
        <v/>
      </c>
      <c r="J613" s="13"/>
    </row>
    <row r="614" spans="2:10" ht="15" x14ac:dyDescent="0.2">
      <c r="B614" s="23"/>
      <c r="C614" s="24"/>
      <c r="D614" s="23"/>
      <c r="E614" s="24"/>
      <c r="F614" s="22"/>
      <c r="G614" s="26" t="str">
        <f t="shared" si="9"/>
        <v/>
      </c>
      <c r="H614" s="25" t="str">
        <f>(IF((COUNTBLANK(E614))=1,"",(IF((ISERROR((VLOOKUP((IF((VALUE((TEXT(F614,"mmdd"))))&gt;=801,(YEAR(F614)),(YEAR(F614)))),'Master Roster Data'!$M$1721:$N$1730,2,FALSE)))),"Player Appears to Be Too Old or Too Young",(VLOOKUP((IF((VALUE((TEXT(F614,"mmdd"))))&gt;=801,(YEAR(F614)),(YEAR(F614)))),'Master Roster Data'!$M$1721:$N$1730,2,FALSE))))))</f>
        <v/>
      </c>
      <c r="J614" s="13"/>
    </row>
    <row r="615" spans="2:10" ht="15" x14ac:dyDescent="0.2">
      <c r="B615" s="23"/>
      <c r="C615" s="24"/>
      <c r="D615" s="23"/>
      <c r="E615" s="24"/>
      <c r="F615" s="22"/>
      <c r="G615" s="26" t="str">
        <f t="shared" si="9"/>
        <v/>
      </c>
      <c r="H615" s="25" t="str">
        <f>(IF((COUNTBLANK(E615))=1,"",(IF((ISERROR((VLOOKUP((IF((VALUE((TEXT(F615,"mmdd"))))&gt;=801,(YEAR(F615)),(YEAR(F615)))),'Master Roster Data'!$M$1721:$N$1730,2,FALSE)))),"Player Appears to Be Too Old or Too Young",(VLOOKUP((IF((VALUE((TEXT(F615,"mmdd"))))&gt;=801,(YEAR(F615)),(YEAR(F615)))),'Master Roster Data'!$M$1721:$N$1730,2,FALSE))))))</f>
        <v/>
      </c>
      <c r="J615" s="13"/>
    </row>
    <row r="616" spans="2:10" ht="15" x14ac:dyDescent="0.2">
      <c r="B616" s="23"/>
      <c r="C616" s="24"/>
      <c r="D616" s="23"/>
      <c r="E616" s="24"/>
      <c r="F616" s="22"/>
      <c r="G616" s="26" t="str">
        <f t="shared" si="9"/>
        <v/>
      </c>
      <c r="H616" s="25" t="str">
        <f>(IF((COUNTBLANK(E616))=1,"",(IF((ISERROR((VLOOKUP((IF((VALUE((TEXT(F616,"mmdd"))))&gt;=801,(YEAR(F616)),(YEAR(F616)))),'Master Roster Data'!$M$1721:$N$1730,2,FALSE)))),"Player Appears to Be Too Old or Too Young",(VLOOKUP((IF((VALUE((TEXT(F616,"mmdd"))))&gt;=801,(YEAR(F616)),(YEAR(F616)))),'Master Roster Data'!$M$1721:$N$1730,2,FALSE))))))</f>
        <v/>
      </c>
      <c r="J616" s="13"/>
    </row>
    <row r="617" spans="2:10" ht="15" x14ac:dyDescent="0.2">
      <c r="B617" s="23"/>
      <c r="C617" s="24"/>
      <c r="D617" s="23"/>
      <c r="E617" s="24"/>
      <c r="F617" s="22"/>
      <c r="G617" s="26" t="str">
        <f t="shared" si="9"/>
        <v/>
      </c>
      <c r="H617" s="25" t="str">
        <f>(IF((COUNTBLANK(E617))=1,"",(IF((ISERROR((VLOOKUP((IF((VALUE((TEXT(F617,"mmdd"))))&gt;=801,(YEAR(F617)),(YEAR(F617)))),'Master Roster Data'!$M$1721:$N$1730,2,FALSE)))),"Player Appears to Be Too Old or Too Young",(VLOOKUP((IF((VALUE((TEXT(F617,"mmdd"))))&gt;=801,(YEAR(F617)),(YEAR(F617)))),'Master Roster Data'!$M$1721:$N$1730,2,FALSE))))))</f>
        <v/>
      </c>
      <c r="J617" s="13"/>
    </row>
    <row r="618" spans="2:10" ht="15" x14ac:dyDescent="0.2">
      <c r="B618" s="23"/>
      <c r="C618" s="24"/>
      <c r="D618" s="23"/>
      <c r="E618" s="24"/>
      <c r="F618" s="22"/>
      <c r="G618" s="26" t="str">
        <f t="shared" si="9"/>
        <v/>
      </c>
      <c r="H618" s="25" t="str">
        <f>(IF((COUNTBLANK(E618))=1,"",(IF((ISERROR((VLOOKUP((IF((VALUE((TEXT(F618,"mmdd"))))&gt;=801,(YEAR(F618)),(YEAR(F618)))),'Master Roster Data'!$M$1721:$N$1730,2,FALSE)))),"Player Appears to Be Too Old or Too Young",(VLOOKUP((IF((VALUE((TEXT(F618,"mmdd"))))&gt;=801,(YEAR(F618)),(YEAR(F618)))),'Master Roster Data'!$M$1721:$N$1730,2,FALSE))))))</f>
        <v/>
      </c>
      <c r="J618" s="13"/>
    </row>
    <row r="619" spans="2:10" ht="15" x14ac:dyDescent="0.2">
      <c r="B619" s="23"/>
      <c r="C619" s="24"/>
      <c r="D619" s="23"/>
      <c r="E619" s="24"/>
      <c r="F619" s="22"/>
      <c r="G619" s="26" t="str">
        <f t="shared" si="9"/>
        <v/>
      </c>
      <c r="H619" s="25" t="str">
        <f>(IF((COUNTBLANK(E619))=1,"",(IF((ISERROR((VLOOKUP((IF((VALUE((TEXT(F619,"mmdd"))))&gt;=801,(YEAR(F619)),(YEAR(F619)))),'Master Roster Data'!$M$1721:$N$1730,2,FALSE)))),"Player Appears to Be Too Old or Too Young",(VLOOKUP((IF((VALUE((TEXT(F619,"mmdd"))))&gt;=801,(YEAR(F619)),(YEAR(F619)))),'Master Roster Data'!$M$1721:$N$1730,2,FALSE))))))</f>
        <v/>
      </c>
      <c r="J619" s="13"/>
    </row>
    <row r="620" spans="2:10" ht="15" x14ac:dyDescent="0.2">
      <c r="B620" s="23"/>
      <c r="C620" s="24"/>
      <c r="D620" s="23"/>
      <c r="E620" s="24"/>
      <c r="F620" s="22"/>
      <c r="G620" s="26" t="str">
        <f t="shared" si="9"/>
        <v/>
      </c>
      <c r="H620" s="25" t="str">
        <f>(IF((COUNTBLANK(E620))=1,"",(IF((ISERROR((VLOOKUP((IF((VALUE((TEXT(F620,"mmdd"))))&gt;=801,(YEAR(F620)),(YEAR(F620)))),'Master Roster Data'!$M$1721:$N$1730,2,FALSE)))),"Player Appears to Be Too Old or Too Young",(VLOOKUP((IF((VALUE((TEXT(F620,"mmdd"))))&gt;=801,(YEAR(F620)),(YEAR(F620)))),'Master Roster Data'!$M$1721:$N$1730,2,FALSE))))))</f>
        <v/>
      </c>
      <c r="J620" s="13"/>
    </row>
    <row r="621" spans="2:10" ht="15" x14ac:dyDescent="0.2">
      <c r="B621" s="23"/>
      <c r="C621" s="24"/>
      <c r="D621" s="23"/>
      <c r="E621" s="24"/>
      <c r="F621" s="22"/>
      <c r="G621" s="26" t="str">
        <f t="shared" si="9"/>
        <v/>
      </c>
      <c r="H621" s="25" t="str">
        <f>(IF((COUNTBLANK(E621))=1,"",(IF((ISERROR((VLOOKUP((IF((VALUE((TEXT(F621,"mmdd"))))&gt;=801,(YEAR(F621)),(YEAR(F621)))),'Master Roster Data'!$M$1721:$N$1730,2,FALSE)))),"Player Appears to Be Too Old or Too Young",(VLOOKUP((IF((VALUE((TEXT(F621,"mmdd"))))&gt;=801,(YEAR(F621)),(YEAR(F621)))),'Master Roster Data'!$M$1721:$N$1730,2,FALSE))))))</f>
        <v/>
      </c>
      <c r="J621" s="13"/>
    </row>
    <row r="622" spans="2:10" ht="15" x14ac:dyDescent="0.2">
      <c r="B622" s="23"/>
      <c r="C622" s="24"/>
      <c r="D622" s="23"/>
      <c r="E622" s="24"/>
      <c r="F622" s="22"/>
      <c r="G622" s="26" t="str">
        <f t="shared" si="9"/>
        <v/>
      </c>
      <c r="H622" s="25" t="str">
        <f>(IF((COUNTBLANK(E622))=1,"",(IF((ISERROR((VLOOKUP((IF((VALUE((TEXT(F622,"mmdd"))))&gt;=801,(YEAR(F622)),(YEAR(F622)))),'Master Roster Data'!$M$1721:$N$1730,2,FALSE)))),"Player Appears to Be Too Old or Too Young",(VLOOKUP((IF((VALUE((TEXT(F622,"mmdd"))))&gt;=801,(YEAR(F622)),(YEAR(F622)))),'Master Roster Data'!$M$1721:$N$1730,2,FALSE))))))</f>
        <v/>
      </c>
      <c r="J622" s="13"/>
    </row>
    <row r="623" spans="2:10" ht="15" x14ac:dyDescent="0.2">
      <c r="B623" s="23"/>
      <c r="C623" s="24"/>
      <c r="D623" s="23"/>
      <c r="E623" s="24"/>
      <c r="F623" s="22"/>
      <c r="G623" s="26" t="str">
        <f t="shared" si="9"/>
        <v/>
      </c>
      <c r="H623" s="25" t="str">
        <f>(IF((COUNTBLANK(E623))=1,"",(IF((ISERROR((VLOOKUP((IF((VALUE((TEXT(F623,"mmdd"))))&gt;=801,(YEAR(F623)),(YEAR(F623)))),'Master Roster Data'!$M$1721:$N$1730,2,FALSE)))),"Player Appears to Be Too Old or Too Young",(VLOOKUP((IF((VALUE((TEXT(F623,"mmdd"))))&gt;=801,(YEAR(F623)),(YEAR(F623)))),'Master Roster Data'!$M$1721:$N$1730,2,FALSE))))))</f>
        <v/>
      </c>
      <c r="J623" s="13"/>
    </row>
    <row r="624" spans="2:10" ht="15" x14ac:dyDescent="0.2">
      <c r="B624" s="23"/>
      <c r="C624" s="24"/>
      <c r="D624" s="23"/>
      <c r="E624" s="24"/>
      <c r="F624" s="22"/>
      <c r="G624" s="26" t="str">
        <f t="shared" si="9"/>
        <v/>
      </c>
      <c r="H624" s="25" t="str">
        <f>(IF((COUNTBLANK(E624))=1,"",(IF((ISERROR((VLOOKUP((IF((VALUE((TEXT(F624,"mmdd"))))&gt;=801,(YEAR(F624)),(YEAR(F624)))),'Master Roster Data'!$M$1721:$N$1730,2,FALSE)))),"Player Appears to Be Too Old or Too Young",(VLOOKUP((IF((VALUE((TEXT(F624,"mmdd"))))&gt;=801,(YEAR(F624)),(YEAR(F624)))),'Master Roster Data'!$M$1721:$N$1730,2,FALSE))))))</f>
        <v/>
      </c>
      <c r="J624" s="13"/>
    </row>
    <row r="625" spans="2:10" ht="15" x14ac:dyDescent="0.2">
      <c r="B625" s="23"/>
      <c r="C625" s="24"/>
      <c r="D625" s="23"/>
      <c r="E625" s="24"/>
      <c r="F625" s="22"/>
      <c r="G625" s="26" t="str">
        <f t="shared" si="9"/>
        <v/>
      </c>
      <c r="H625" s="25" t="str">
        <f>(IF((COUNTBLANK(E625))=1,"",(IF((ISERROR((VLOOKUP((IF((VALUE((TEXT(F625,"mmdd"))))&gt;=801,(YEAR(F625)),(YEAR(F625)))),'Master Roster Data'!$M$1721:$N$1730,2,FALSE)))),"Player Appears to Be Too Old or Too Young",(VLOOKUP((IF((VALUE((TEXT(F625,"mmdd"))))&gt;=801,(YEAR(F625)),(YEAR(F625)))),'Master Roster Data'!$M$1721:$N$1730,2,FALSE))))))</f>
        <v/>
      </c>
      <c r="J625" s="13"/>
    </row>
    <row r="626" spans="2:10" ht="15" x14ac:dyDescent="0.2">
      <c r="B626" s="23"/>
      <c r="C626" s="24"/>
      <c r="D626" s="23"/>
      <c r="E626" s="24"/>
      <c r="F626" s="22"/>
      <c r="G626" s="26" t="str">
        <f t="shared" si="9"/>
        <v/>
      </c>
      <c r="H626" s="25" t="str">
        <f>(IF((COUNTBLANK(E626))=1,"",(IF((ISERROR((VLOOKUP((IF((VALUE((TEXT(F626,"mmdd"))))&gt;=801,(YEAR(F626)),(YEAR(F626)))),'Master Roster Data'!$M$1721:$N$1730,2,FALSE)))),"Player Appears to Be Too Old or Too Young",(VLOOKUP((IF((VALUE((TEXT(F626,"mmdd"))))&gt;=801,(YEAR(F626)),(YEAR(F626)))),'Master Roster Data'!$M$1721:$N$1730,2,FALSE))))))</f>
        <v/>
      </c>
      <c r="J626" s="13"/>
    </row>
    <row r="627" spans="2:10" ht="15" x14ac:dyDescent="0.2">
      <c r="B627" s="23"/>
      <c r="C627" s="24"/>
      <c r="D627" s="23"/>
      <c r="E627" s="24"/>
      <c r="F627" s="22"/>
      <c r="G627" s="26" t="str">
        <f t="shared" si="9"/>
        <v/>
      </c>
      <c r="H627" s="25" t="str">
        <f>(IF((COUNTBLANK(E627))=1,"",(IF((ISERROR((VLOOKUP((IF((VALUE((TEXT(F627,"mmdd"))))&gt;=801,(YEAR(F627)),(YEAR(F627)))),'Master Roster Data'!$M$1721:$N$1730,2,FALSE)))),"Player Appears to Be Too Old or Too Young",(VLOOKUP((IF((VALUE((TEXT(F627,"mmdd"))))&gt;=801,(YEAR(F627)),(YEAR(F627)))),'Master Roster Data'!$M$1721:$N$1730,2,FALSE))))))</f>
        <v/>
      </c>
      <c r="J627" s="13"/>
    </row>
    <row r="628" spans="2:10" ht="15" x14ac:dyDescent="0.2">
      <c r="B628" s="23"/>
      <c r="C628" s="24"/>
      <c r="D628" s="23"/>
      <c r="E628" s="24"/>
      <c r="F628" s="22"/>
      <c r="G628" s="26" t="str">
        <f t="shared" si="9"/>
        <v/>
      </c>
      <c r="H628" s="25" t="str">
        <f>(IF((COUNTBLANK(E628))=1,"",(IF((ISERROR((VLOOKUP((IF((VALUE((TEXT(F628,"mmdd"))))&gt;=801,(YEAR(F628)),(YEAR(F628)))),'Master Roster Data'!$M$1721:$N$1730,2,FALSE)))),"Player Appears to Be Too Old or Too Young",(VLOOKUP((IF((VALUE((TEXT(F628,"mmdd"))))&gt;=801,(YEAR(F628)),(YEAR(F628)))),'Master Roster Data'!$M$1721:$N$1730,2,FALSE))))))</f>
        <v/>
      </c>
      <c r="J628" s="13"/>
    </row>
    <row r="629" spans="2:10" ht="15" x14ac:dyDescent="0.2">
      <c r="B629" s="23"/>
      <c r="C629" s="24"/>
      <c r="D629" s="23"/>
      <c r="E629" s="24"/>
      <c r="F629" s="22"/>
      <c r="G629" s="26" t="str">
        <f t="shared" si="9"/>
        <v/>
      </c>
      <c r="H629" s="25" t="str">
        <f>(IF((COUNTBLANK(E629))=1,"",(IF((ISERROR((VLOOKUP((IF((VALUE((TEXT(F629,"mmdd"))))&gt;=801,(YEAR(F629)),(YEAR(F629)))),'Master Roster Data'!$M$1721:$N$1730,2,FALSE)))),"Player Appears to Be Too Old or Too Young",(VLOOKUP((IF((VALUE((TEXT(F629,"mmdd"))))&gt;=801,(YEAR(F629)),(YEAR(F629)))),'Master Roster Data'!$M$1721:$N$1730,2,FALSE))))))</f>
        <v/>
      </c>
      <c r="J629" s="13"/>
    </row>
    <row r="630" spans="2:10" ht="15" x14ac:dyDescent="0.2">
      <c r="B630" s="23"/>
      <c r="C630" s="24"/>
      <c r="D630" s="23"/>
      <c r="E630" s="24"/>
      <c r="F630" s="22"/>
      <c r="G630" s="26" t="str">
        <f t="shared" si="9"/>
        <v/>
      </c>
      <c r="H630" s="25" t="str">
        <f>(IF((COUNTBLANK(E630))=1,"",(IF((ISERROR((VLOOKUP((IF((VALUE((TEXT(F630,"mmdd"))))&gt;=801,(YEAR(F630)),(YEAR(F630)))),'Master Roster Data'!$M$1721:$N$1730,2,FALSE)))),"Player Appears to Be Too Old or Too Young",(VLOOKUP((IF((VALUE((TEXT(F630,"mmdd"))))&gt;=801,(YEAR(F630)),(YEAR(F630)))),'Master Roster Data'!$M$1721:$N$1730,2,FALSE))))))</f>
        <v/>
      </c>
      <c r="J630" s="13"/>
    </row>
    <row r="631" spans="2:10" ht="15" x14ac:dyDescent="0.2">
      <c r="B631" s="23"/>
      <c r="C631" s="24"/>
      <c r="D631" s="23"/>
      <c r="E631" s="24"/>
      <c r="F631" s="22"/>
      <c r="G631" s="26" t="str">
        <f t="shared" si="9"/>
        <v/>
      </c>
      <c r="H631" s="25" t="str">
        <f>(IF((COUNTBLANK(E631))=1,"",(IF((ISERROR((VLOOKUP((IF((VALUE((TEXT(F631,"mmdd"))))&gt;=801,(YEAR(F631)),(YEAR(F631)))),'Master Roster Data'!$M$1721:$N$1730,2,FALSE)))),"Player Appears to Be Too Old or Too Young",(VLOOKUP((IF((VALUE((TEXT(F631,"mmdd"))))&gt;=801,(YEAR(F631)),(YEAR(F631)))),'Master Roster Data'!$M$1721:$N$1730,2,FALSE))))))</f>
        <v/>
      </c>
      <c r="J631" s="13"/>
    </row>
    <row r="632" spans="2:10" ht="15" x14ac:dyDescent="0.2">
      <c r="B632" s="23"/>
      <c r="C632" s="24"/>
      <c r="D632" s="23"/>
      <c r="E632" s="24"/>
      <c r="F632" s="22"/>
      <c r="G632" s="26" t="str">
        <f t="shared" si="9"/>
        <v/>
      </c>
      <c r="H632" s="25" t="str">
        <f>(IF((COUNTBLANK(E632))=1,"",(IF((ISERROR((VLOOKUP((IF((VALUE((TEXT(F632,"mmdd"))))&gt;=801,(YEAR(F632)),(YEAR(F632)))),'Master Roster Data'!$M$1721:$N$1730,2,FALSE)))),"Player Appears to Be Too Old or Too Young",(VLOOKUP((IF((VALUE((TEXT(F632,"mmdd"))))&gt;=801,(YEAR(F632)),(YEAR(F632)))),'Master Roster Data'!$M$1721:$N$1730,2,FALSE))))))</f>
        <v/>
      </c>
      <c r="J632" s="13"/>
    </row>
    <row r="633" spans="2:10" ht="15" x14ac:dyDescent="0.2">
      <c r="B633" s="23"/>
      <c r="C633" s="24"/>
      <c r="D633" s="23"/>
      <c r="E633" s="24"/>
      <c r="F633" s="22"/>
      <c r="G633" s="26" t="str">
        <f t="shared" si="9"/>
        <v/>
      </c>
      <c r="H633" s="25" t="str">
        <f>(IF((COUNTBLANK(E633))=1,"",(IF((ISERROR((VLOOKUP((IF((VALUE((TEXT(F633,"mmdd"))))&gt;=801,(YEAR(F633)),(YEAR(F633)))),'Master Roster Data'!$M$1721:$N$1730,2,FALSE)))),"Player Appears to Be Too Old or Too Young",(VLOOKUP((IF((VALUE((TEXT(F633,"mmdd"))))&gt;=801,(YEAR(F633)),(YEAR(F633)))),'Master Roster Data'!$M$1721:$N$1730,2,FALSE))))))</f>
        <v/>
      </c>
      <c r="J633" s="13"/>
    </row>
    <row r="634" spans="2:10" ht="15" x14ac:dyDescent="0.2">
      <c r="B634" s="23"/>
      <c r="C634" s="24"/>
      <c r="D634" s="23"/>
      <c r="E634" s="24"/>
      <c r="F634" s="22"/>
      <c r="G634" s="26" t="str">
        <f t="shared" si="9"/>
        <v/>
      </c>
      <c r="H634" s="25" t="str">
        <f>(IF((COUNTBLANK(E634))=1,"",(IF((ISERROR((VLOOKUP((IF((VALUE((TEXT(F634,"mmdd"))))&gt;=801,(YEAR(F634)),(YEAR(F634)))),'Master Roster Data'!$M$1721:$N$1730,2,FALSE)))),"Player Appears to Be Too Old or Too Young",(VLOOKUP((IF((VALUE((TEXT(F634,"mmdd"))))&gt;=801,(YEAR(F634)),(YEAR(F634)))),'Master Roster Data'!$M$1721:$N$1730,2,FALSE))))))</f>
        <v/>
      </c>
      <c r="J634" s="13"/>
    </row>
    <row r="635" spans="2:10" ht="15" x14ac:dyDescent="0.2">
      <c r="B635" s="23"/>
      <c r="C635" s="24"/>
      <c r="D635" s="23"/>
      <c r="E635" s="24"/>
      <c r="F635" s="22"/>
      <c r="G635" s="26" t="str">
        <f t="shared" si="9"/>
        <v/>
      </c>
      <c r="H635" s="25" t="str">
        <f>(IF((COUNTBLANK(E635))=1,"",(IF((ISERROR((VLOOKUP((IF((VALUE((TEXT(F635,"mmdd"))))&gt;=801,(YEAR(F635)),(YEAR(F635)))),'Master Roster Data'!$M$1721:$N$1730,2,FALSE)))),"Player Appears to Be Too Old or Too Young",(VLOOKUP((IF((VALUE((TEXT(F635,"mmdd"))))&gt;=801,(YEAR(F635)),(YEAR(F635)))),'Master Roster Data'!$M$1721:$N$1730,2,FALSE))))))</f>
        <v/>
      </c>
      <c r="J635" s="13"/>
    </row>
    <row r="636" spans="2:10" ht="15" x14ac:dyDescent="0.2">
      <c r="B636" s="23"/>
      <c r="C636" s="24"/>
      <c r="D636" s="23"/>
      <c r="E636" s="24"/>
      <c r="F636" s="22"/>
      <c r="G636" s="26" t="str">
        <f t="shared" si="9"/>
        <v/>
      </c>
      <c r="H636" s="25" t="str">
        <f>(IF((COUNTBLANK(E636))=1,"",(IF((ISERROR((VLOOKUP((IF((VALUE((TEXT(F636,"mmdd"))))&gt;=801,(YEAR(F636)),(YEAR(F636)))),'Master Roster Data'!$M$1721:$N$1730,2,FALSE)))),"Player Appears to Be Too Old or Too Young",(VLOOKUP((IF((VALUE((TEXT(F636,"mmdd"))))&gt;=801,(YEAR(F636)),(YEAR(F636)))),'Master Roster Data'!$M$1721:$N$1730,2,FALSE))))))</f>
        <v/>
      </c>
      <c r="J636" s="13"/>
    </row>
    <row r="637" spans="2:10" ht="15" x14ac:dyDescent="0.2">
      <c r="B637" s="23"/>
      <c r="C637" s="24"/>
      <c r="D637" s="23"/>
      <c r="E637" s="24"/>
      <c r="F637" s="22"/>
      <c r="G637" s="26" t="str">
        <f t="shared" si="9"/>
        <v/>
      </c>
      <c r="H637" s="25" t="str">
        <f>(IF((COUNTBLANK(E637))=1,"",(IF((ISERROR((VLOOKUP((IF((VALUE((TEXT(F637,"mmdd"))))&gt;=801,(YEAR(F637)),(YEAR(F637)))),'Master Roster Data'!$M$1721:$N$1730,2,FALSE)))),"Player Appears to Be Too Old or Too Young",(VLOOKUP((IF((VALUE((TEXT(F637,"mmdd"))))&gt;=801,(YEAR(F637)),(YEAR(F637)))),'Master Roster Data'!$M$1721:$N$1730,2,FALSE))))))</f>
        <v/>
      </c>
      <c r="J637" s="13"/>
    </row>
    <row r="638" spans="2:10" ht="15" x14ac:dyDescent="0.2">
      <c r="B638" s="23"/>
      <c r="C638" s="24"/>
      <c r="D638" s="23"/>
      <c r="E638" s="24"/>
      <c r="F638" s="22"/>
      <c r="G638" s="26" t="str">
        <f t="shared" si="9"/>
        <v/>
      </c>
      <c r="H638" s="25" t="str">
        <f>(IF((COUNTBLANK(E638))=1,"",(IF((ISERROR((VLOOKUP((IF((VALUE((TEXT(F638,"mmdd"))))&gt;=801,(YEAR(F638)),(YEAR(F638)))),'Master Roster Data'!$M$1721:$N$1730,2,FALSE)))),"Player Appears to Be Too Old or Too Young",(VLOOKUP((IF((VALUE((TEXT(F638,"mmdd"))))&gt;=801,(YEAR(F638)),(YEAR(F638)))),'Master Roster Data'!$M$1721:$N$1730,2,FALSE))))))</f>
        <v/>
      </c>
      <c r="J638" s="13"/>
    </row>
    <row r="639" spans="2:10" ht="15" x14ac:dyDescent="0.2">
      <c r="B639" s="23"/>
      <c r="C639" s="24"/>
      <c r="D639" s="23"/>
      <c r="E639" s="24"/>
      <c r="F639" s="22"/>
      <c r="G639" s="26" t="str">
        <f t="shared" si="9"/>
        <v/>
      </c>
      <c r="H639" s="25" t="str">
        <f>(IF((COUNTBLANK(E639))=1,"",(IF((ISERROR((VLOOKUP((IF((VALUE((TEXT(F639,"mmdd"))))&gt;=801,(YEAR(F639)),(YEAR(F639)))),'Master Roster Data'!$M$1721:$N$1730,2,FALSE)))),"Player Appears to Be Too Old or Too Young",(VLOOKUP((IF((VALUE((TEXT(F639,"mmdd"))))&gt;=801,(YEAR(F639)),(YEAR(F639)))),'Master Roster Data'!$M$1721:$N$1730,2,FALSE))))))</f>
        <v/>
      </c>
      <c r="J639" s="13"/>
    </row>
    <row r="640" spans="2:10" ht="15" x14ac:dyDescent="0.2">
      <c r="B640" s="23"/>
      <c r="C640" s="24"/>
      <c r="D640" s="23"/>
      <c r="E640" s="24"/>
      <c r="F640" s="22"/>
      <c r="G640" s="26" t="str">
        <f t="shared" si="9"/>
        <v/>
      </c>
      <c r="H640" s="25" t="str">
        <f>(IF((COUNTBLANK(E640))=1,"",(IF((ISERROR((VLOOKUP((IF((VALUE((TEXT(F640,"mmdd"))))&gt;=801,(YEAR(F640)),(YEAR(F640)))),'Master Roster Data'!$M$1721:$N$1730,2,FALSE)))),"Player Appears to Be Too Old or Too Young",(VLOOKUP((IF((VALUE((TEXT(F640,"mmdd"))))&gt;=801,(YEAR(F640)),(YEAR(F640)))),'Master Roster Data'!$M$1721:$N$1730,2,FALSE))))))</f>
        <v/>
      </c>
      <c r="J640" s="13"/>
    </row>
    <row r="641" spans="2:10" ht="15" x14ac:dyDescent="0.2">
      <c r="B641" s="23"/>
      <c r="C641" s="24"/>
      <c r="D641" s="23"/>
      <c r="E641" s="24"/>
      <c r="F641" s="22"/>
      <c r="G641" s="26" t="str">
        <f t="shared" si="9"/>
        <v/>
      </c>
      <c r="H641" s="25" t="str">
        <f>(IF((COUNTBLANK(E641))=1,"",(IF((ISERROR((VLOOKUP((IF((VALUE((TEXT(F641,"mmdd"))))&gt;=801,(YEAR(F641)),(YEAR(F641)))),'Master Roster Data'!$M$1721:$N$1730,2,FALSE)))),"Player Appears to Be Too Old or Too Young",(VLOOKUP((IF((VALUE((TEXT(F641,"mmdd"))))&gt;=801,(YEAR(F641)),(YEAR(F641)))),'Master Roster Data'!$M$1721:$N$1730,2,FALSE))))))</f>
        <v/>
      </c>
      <c r="J641" s="13"/>
    </row>
    <row r="642" spans="2:10" ht="15" x14ac:dyDescent="0.2">
      <c r="B642" s="23"/>
      <c r="C642" s="24"/>
      <c r="D642" s="23"/>
      <c r="E642" s="24"/>
      <c r="F642" s="22"/>
      <c r="G642" s="26" t="str">
        <f t="shared" si="9"/>
        <v/>
      </c>
      <c r="H642" s="25" t="str">
        <f>(IF((COUNTBLANK(E642))=1,"",(IF((ISERROR((VLOOKUP((IF((VALUE((TEXT(F642,"mmdd"))))&gt;=801,(YEAR(F642)),(YEAR(F642)))),'Master Roster Data'!$M$1721:$N$1730,2,FALSE)))),"Player Appears to Be Too Old or Too Young",(VLOOKUP((IF((VALUE((TEXT(F642,"mmdd"))))&gt;=801,(YEAR(F642)),(YEAR(F642)))),'Master Roster Data'!$M$1721:$N$1730,2,FALSE))))))</f>
        <v/>
      </c>
      <c r="J642" s="13"/>
    </row>
    <row r="643" spans="2:10" ht="15" x14ac:dyDescent="0.2">
      <c r="B643" s="23"/>
      <c r="C643" s="24"/>
      <c r="D643" s="23"/>
      <c r="E643" s="24"/>
      <c r="F643" s="22"/>
      <c r="G643" s="26" t="str">
        <f t="shared" si="9"/>
        <v/>
      </c>
      <c r="H643" s="25" t="str">
        <f>(IF((COUNTBLANK(E643))=1,"",(IF((ISERROR((VLOOKUP((IF((VALUE((TEXT(F643,"mmdd"))))&gt;=801,(YEAR(F643)),(YEAR(F643)))),'Master Roster Data'!$M$1721:$N$1730,2,FALSE)))),"Player Appears to Be Too Old or Too Young",(VLOOKUP((IF((VALUE((TEXT(F643,"mmdd"))))&gt;=801,(YEAR(F643)),(YEAR(F643)))),'Master Roster Data'!$M$1721:$N$1730,2,FALSE))))))</f>
        <v/>
      </c>
      <c r="J643" s="13"/>
    </row>
    <row r="644" spans="2:10" ht="15" x14ac:dyDescent="0.2">
      <c r="B644" s="23"/>
      <c r="C644" s="24"/>
      <c r="D644" s="23"/>
      <c r="E644" s="24"/>
      <c r="F644" s="22"/>
      <c r="G644" s="26" t="str">
        <f t="shared" si="9"/>
        <v/>
      </c>
      <c r="H644" s="25" t="str">
        <f>(IF((COUNTBLANK(E644))=1,"",(IF((ISERROR((VLOOKUP((IF((VALUE((TEXT(F644,"mmdd"))))&gt;=801,(YEAR(F644)),(YEAR(F644)))),'Master Roster Data'!$M$1721:$N$1730,2,FALSE)))),"Player Appears to Be Too Old or Too Young",(VLOOKUP((IF((VALUE((TEXT(F644,"mmdd"))))&gt;=801,(YEAR(F644)),(YEAR(F644)))),'Master Roster Data'!$M$1721:$N$1730,2,FALSE))))))</f>
        <v/>
      </c>
      <c r="J644" s="13"/>
    </row>
    <row r="645" spans="2:10" ht="15" x14ac:dyDescent="0.2">
      <c r="B645" s="23"/>
      <c r="C645" s="24"/>
      <c r="D645" s="23"/>
      <c r="E645" s="24"/>
      <c r="F645" s="22"/>
      <c r="G645" s="26" t="str">
        <f t="shared" si="9"/>
        <v/>
      </c>
      <c r="H645" s="25" t="str">
        <f>(IF((COUNTBLANK(E645))=1,"",(IF((ISERROR((VLOOKUP((IF((VALUE((TEXT(F645,"mmdd"))))&gt;=801,(YEAR(F645)),(YEAR(F645)))),'Master Roster Data'!$M$1721:$N$1730,2,FALSE)))),"Player Appears to Be Too Old or Too Young",(VLOOKUP((IF((VALUE((TEXT(F645,"mmdd"))))&gt;=801,(YEAR(F645)),(YEAR(F645)))),'Master Roster Data'!$M$1721:$N$1730,2,FALSE))))))</f>
        <v/>
      </c>
      <c r="J645" s="13"/>
    </row>
    <row r="646" spans="2:10" ht="15" x14ac:dyDescent="0.2">
      <c r="B646" s="23"/>
      <c r="C646" s="24"/>
      <c r="D646" s="23"/>
      <c r="E646" s="24"/>
      <c r="F646" s="22"/>
      <c r="G646" s="26" t="str">
        <f t="shared" ref="G646:G709" si="10">(IF(H646&gt;(MID(B646,1,3)),"Waiver Required",""))</f>
        <v/>
      </c>
      <c r="H646" s="25" t="str">
        <f>(IF((COUNTBLANK(E646))=1,"",(IF((ISERROR((VLOOKUP((IF((VALUE((TEXT(F646,"mmdd"))))&gt;=801,(YEAR(F646)),(YEAR(F646)))),'Master Roster Data'!$M$1721:$N$1730,2,FALSE)))),"Player Appears to Be Too Old or Too Young",(VLOOKUP((IF((VALUE((TEXT(F646,"mmdd"))))&gt;=801,(YEAR(F646)),(YEAR(F646)))),'Master Roster Data'!$M$1721:$N$1730,2,FALSE))))))</f>
        <v/>
      </c>
      <c r="J646" s="13"/>
    </row>
    <row r="647" spans="2:10" ht="15" x14ac:dyDescent="0.2">
      <c r="B647" s="23"/>
      <c r="C647" s="24"/>
      <c r="D647" s="23"/>
      <c r="E647" s="24"/>
      <c r="F647" s="22"/>
      <c r="G647" s="26" t="str">
        <f t="shared" si="10"/>
        <v/>
      </c>
      <c r="H647" s="25" t="str">
        <f>(IF((COUNTBLANK(E647))=1,"",(IF((ISERROR((VLOOKUP((IF((VALUE((TEXT(F647,"mmdd"))))&gt;=801,(YEAR(F647)),(YEAR(F647)))),'Master Roster Data'!$M$1721:$N$1730,2,FALSE)))),"Player Appears to Be Too Old or Too Young",(VLOOKUP((IF((VALUE((TEXT(F647,"mmdd"))))&gt;=801,(YEAR(F647)),(YEAR(F647)))),'Master Roster Data'!$M$1721:$N$1730,2,FALSE))))))</f>
        <v/>
      </c>
      <c r="J647" s="13"/>
    </row>
    <row r="648" spans="2:10" ht="15" x14ac:dyDescent="0.2">
      <c r="B648" s="23"/>
      <c r="C648" s="24"/>
      <c r="D648" s="23"/>
      <c r="E648" s="24"/>
      <c r="F648" s="22"/>
      <c r="G648" s="26" t="str">
        <f t="shared" si="10"/>
        <v/>
      </c>
      <c r="H648" s="25" t="str">
        <f>(IF((COUNTBLANK(E648))=1,"",(IF((ISERROR((VLOOKUP((IF((VALUE((TEXT(F648,"mmdd"))))&gt;=801,(YEAR(F648)),(YEAR(F648)))),'Master Roster Data'!$M$1721:$N$1730,2,FALSE)))),"Player Appears to Be Too Old or Too Young",(VLOOKUP((IF((VALUE((TEXT(F648,"mmdd"))))&gt;=801,(YEAR(F648)),(YEAR(F648)))),'Master Roster Data'!$M$1721:$N$1730,2,FALSE))))))</f>
        <v/>
      </c>
      <c r="J648" s="13"/>
    </row>
    <row r="649" spans="2:10" ht="15" x14ac:dyDescent="0.2">
      <c r="B649" s="23"/>
      <c r="C649" s="24"/>
      <c r="D649" s="23"/>
      <c r="E649" s="24"/>
      <c r="F649" s="22"/>
      <c r="G649" s="26" t="str">
        <f t="shared" si="10"/>
        <v/>
      </c>
      <c r="H649" s="25" t="str">
        <f>(IF((COUNTBLANK(E649))=1,"",(IF((ISERROR((VLOOKUP((IF((VALUE((TEXT(F649,"mmdd"))))&gt;=801,(YEAR(F649)),(YEAR(F649)))),'Master Roster Data'!$M$1721:$N$1730,2,FALSE)))),"Player Appears to Be Too Old or Too Young",(VLOOKUP((IF((VALUE((TEXT(F649,"mmdd"))))&gt;=801,(YEAR(F649)),(YEAR(F649)))),'Master Roster Data'!$M$1721:$N$1730,2,FALSE))))))</f>
        <v/>
      </c>
      <c r="J649" s="13"/>
    </row>
    <row r="650" spans="2:10" ht="15" x14ac:dyDescent="0.2">
      <c r="B650" s="23"/>
      <c r="C650" s="24"/>
      <c r="D650" s="23"/>
      <c r="E650" s="24"/>
      <c r="F650" s="22"/>
      <c r="G650" s="26" t="str">
        <f t="shared" si="10"/>
        <v/>
      </c>
      <c r="H650" s="25" t="str">
        <f>(IF((COUNTBLANK(E650))=1,"",(IF((ISERROR((VLOOKUP((IF((VALUE((TEXT(F650,"mmdd"))))&gt;=801,(YEAR(F650)),(YEAR(F650)))),'Master Roster Data'!$M$1721:$N$1730,2,FALSE)))),"Player Appears to Be Too Old or Too Young",(VLOOKUP((IF((VALUE((TEXT(F650,"mmdd"))))&gt;=801,(YEAR(F650)),(YEAR(F650)))),'Master Roster Data'!$M$1721:$N$1730,2,FALSE))))))</f>
        <v/>
      </c>
      <c r="J650" s="13"/>
    </row>
    <row r="651" spans="2:10" ht="15" x14ac:dyDescent="0.2">
      <c r="B651" s="23"/>
      <c r="C651" s="24"/>
      <c r="D651" s="23"/>
      <c r="E651" s="24"/>
      <c r="F651" s="22"/>
      <c r="G651" s="26" t="str">
        <f t="shared" si="10"/>
        <v/>
      </c>
      <c r="H651" s="25" t="str">
        <f>(IF((COUNTBLANK(E651))=1,"",(IF((ISERROR((VLOOKUP((IF((VALUE((TEXT(F651,"mmdd"))))&gt;=801,(YEAR(F651)),(YEAR(F651)))),'Master Roster Data'!$M$1721:$N$1730,2,FALSE)))),"Player Appears to Be Too Old or Too Young",(VLOOKUP((IF((VALUE((TEXT(F651,"mmdd"))))&gt;=801,(YEAR(F651)),(YEAR(F651)))),'Master Roster Data'!$M$1721:$N$1730,2,FALSE))))))</f>
        <v/>
      </c>
      <c r="J651" s="13"/>
    </row>
    <row r="652" spans="2:10" ht="15" x14ac:dyDescent="0.2">
      <c r="B652" s="23"/>
      <c r="C652" s="24"/>
      <c r="D652" s="23"/>
      <c r="E652" s="24"/>
      <c r="F652" s="22"/>
      <c r="G652" s="26" t="str">
        <f t="shared" si="10"/>
        <v/>
      </c>
      <c r="H652" s="25" t="str">
        <f>(IF((COUNTBLANK(E652))=1,"",(IF((ISERROR((VLOOKUP((IF((VALUE((TEXT(F652,"mmdd"))))&gt;=801,(YEAR(F652)),(YEAR(F652)))),'Master Roster Data'!$M$1721:$N$1730,2,FALSE)))),"Player Appears to Be Too Old or Too Young",(VLOOKUP((IF((VALUE((TEXT(F652,"mmdd"))))&gt;=801,(YEAR(F652)),(YEAR(F652)))),'Master Roster Data'!$M$1721:$N$1730,2,FALSE))))))</f>
        <v/>
      </c>
      <c r="J652" s="13"/>
    </row>
    <row r="653" spans="2:10" ht="15" x14ac:dyDescent="0.2">
      <c r="B653" s="23"/>
      <c r="C653" s="24"/>
      <c r="D653" s="23"/>
      <c r="E653" s="24"/>
      <c r="F653" s="22"/>
      <c r="G653" s="26" t="str">
        <f t="shared" si="10"/>
        <v/>
      </c>
      <c r="H653" s="25" t="str">
        <f>(IF((COUNTBLANK(E653))=1,"",(IF((ISERROR((VLOOKUP((IF((VALUE((TEXT(F653,"mmdd"))))&gt;=801,(YEAR(F653)),(YEAR(F653)))),'Master Roster Data'!$M$1721:$N$1730,2,FALSE)))),"Player Appears to Be Too Old or Too Young",(VLOOKUP((IF((VALUE((TEXT(F653,"mmdd"))))&gt;=801,(YEAR(F653)),(YEAR(F653)))),'Master Roster Data'!$M$1721:$N$1730,2,FALSE))))))</f>
        <v/>
      </c>
      <c r="J653" s="13"/>
    </row>
    <row r="654" spans="2:10" ht="15" x14ac:dyDescent="0.2">
      <c r="B654" s="23"/>
      <c r="C654" s="24"/>
      <c r="D654" s="23"/>
      <c r="E654" s="24"/>
      <c r="F654" s="22"/>
      <c r="G654" s="26" t="str">
        <f t="shared" si="10"/>
        <v/>
      </c>
      <c r="H654" s="25" t="str">
        <f>(IF((COUNTBLANK(E654))=1,"",(IF((ISERROR((VLOOKUP((IF((VALUE((TEXT(F654,"mmdd"))))&gt;=801,(YEAR(F654)),(YEAR(F654)))),'Master Roster Data'!$M$1721:$N$1730,2,FALSE)))),"Player Appears to Be Too Old or Too Young",(VLOOKUP((IF((VALUE((TEXT(F654,"mmdd"))))&gt;=801,(YEAR(F654)),(YEAR(F654)))),'Master Roster Data'!$M$1721:$N$1730,2,FALSE))))))</f>
        <v/>
      </c>
      <c r="J654" s="13"/>
    </row>
    <row r="655" spans="2:10" ht="15" x14ac:dyDescent="0.2">
      <c r="B655" s="23"/>
      <c r="C655" s="24"/>
      <c r="D655" s="23"/>
      <c r="E655" s="24"/>
      <c r="F655" s="22"/>
      <c r="G655" s="26" t="str">
        <f t="shared" si="10"/>
        <v/>
      </c>
      <c r="H655" s="25" t="str">
        <f>(IF((COUNTBLANK(E655))=1,"",(IF((ISERROR((VLOOKUP((IF((VALUE((TEXT(F655,"mmdd"))))&gt;=801,(YEAR(F655)),(YEAR(F655)))),'Master Roster Data'!$M$1721:$N$1730,2,FALSE)))),"Player Appears to Be Too Old or Too Young",(VLOOKUP((IF((VALUE((TEXT(F655,"mmdd"))))&gt;=801,(YEAR(F655)),(YEAR(F655)))),'Master Roster Data'!$M$1721:$N$1730,2,FALSE))))))</f>
        <v/>
      </c>
      <c r="J655" s="13"/>
    </row>
    <row r="656" spans="2:10" ht="15" x14ac:dyDescent="0.2">
      <c r="B656" s="23"/>
      <c r="C656" s="24"/>
      <c r="D656" s="23"/>
      <c r="E656" s="24"/>
      <c r="F656" s="22"/>
      <c r="G656" s="26" t="str">
        <f t="shared" si="10"/>
        <v/>
      </c>
      <c r="H656" s="25" t="str">
        <f>(IF((COUNTBLANK(E656))=1,"",(IF((ISERROR((VLOOKUP((IF((VALUE((TEXT(F656,"mmdd"))))&gt;=801,(YEAR(F656)),(YEAR(F656)))),'Master Roster Data'!$M$1721:$N$1730,2,FALSE)))),"Player Appears to Be Too Old or Too Young",(VLOOKUP((IF((VALUE((TEXT(F656,"mmdd"))))&gt;=801,(YEAR(F656)),(YEAR(F656)))),'Master Roster Data'!$M$1721:$N$1730,2,FALSE))))))</f>
        <v/>
      </c>
      <c r="J656" s="13"/>
    </row>
    <row r="657" spans="2:10" ht="15" x14ac:dyDescent="0.2">
      <c r="B657" s="23"/>
      <c r="C657" s="24"/>
      <c r="D657" s="23"/>
      <c r="E657" s="24"/>
      <c r="F657" s="22"/>
      <c r="G657" s="26" t="str">
        <f t="shared" si="10"/>
        <v/>
      </c>
      <c r="H657" s="25" t="str">
        <f>(IF((COUNTBLANK(E657))=1,"",(IF((ISERROR((VLOOKUP((IF((VALUE((TEXT(F657,"mmdd"))))&gt;=801,(YEAR(F657)),(YEAR(F657)))),'Master Roster Data'!$M$1721:$N$1730,2,FALSE)))),"Player Appears to Be Too Old or Too Young",(VLOOKUP((IF((VALUE((TEXT(F657,"mmdd"))))&gt;=801,(YEAR(F657)),(YEAR(F657)))),'Master Roster Data'!$M$1721:$N$1730,2,FALSE))))))</f>
        <v/>
      </c>
      <c r="J657" s="13"/>
    </row>
    <row r="658" spans="2:10" ht="15" x14ac:dyDescent="0.2">
      <c r="B658" s="23"/>
      <c r="C658" s="24"/>
      <c r="D658" s="23"/>
      <c r="E658" s="24"/>
      <c r="F658" s="22"/>
      <c r="G658" s="26" t="str">
        <f t="shared" si="10"/>
        <v/>
      </c>
      <c r="H658" s="25" t="str">
        <f>(IF((COUNTBLANK(E658))=1,"",(IF((ISERROR((VLOOKUP((IF((VALUE((TEXT(F658,"mmdd"))))&gt;=801,(YEAR(F658)),(YEAR(F658)))),'Master Roster Data'!$M$1721:$N$1730,2,FALSE)))),"Player Appears to Be Too Old or Too Young",(VLOOKUP((IF((VALUE((TEXT(F658,"mmdd"))))&gt;=801,(YEAR(F658)),(YEAR(F658)))),'Master Roster Data'!$M$1721:$N$1730,2,FALSE))))))</f>
        <v/>
      </c>
      <c r="J658" s="13"/>
    </row>
    <row r="659" spans="2:10" ht="15" x14ac:dyDescent="0.2">
      <c r="B659" s="23"/>
      <c r="C659" s="24"/>
      <c r="D659" s="23"/>
      <c r="E659" s="24"/>
      <c r="F659" s="22"/>
      <c r="G659" s="26" t="str">
        <f t="shared" si="10"/>
        <v/>
      </c>
      <c r="H659" s="25" t="str">
        <f>(IF((COUNTBLANK(E659))=1,"",(IF((ISERROR((VLOOKUP((IF((VALUE((TEXT(F659,"mmdd"))))&gt;=801,(YEAR(F659)),(YEAR(F659)))),'Master Roster Data'!$M$1721:$N$1730,2,FALSE)))),"Player Appears to Be Too Old or Too Young",(VLOOKUP((IF((VALUE((TEXT(F659,"mmdd"))))&gt;=801,(YEAR(F659)),(YEAR(F659)))),'Master Roster Data'!$M$1721:$N$1730,2,FALSE))))))</f>
        <v/>
      </c>
      <c r="J659" s="13"/>
    </row>
    <row r="660" spans="2:10" ht="15" x14ac:dyDescent="0.2">
      <c r="B660" s="23"/>
      <c r="C660" s="24"/>
      <c r="D660" s="23"/>
      <c r="E660" s="24"/>
      <c r="F660" s="22"/>
      <c r="G660" s="26" t="str">
        <f t="shared" si="10"/>
        <v/>
      </c>
      <c r="H660" s="25" t="str">
        <f>(IF((COUNTBLANK(E660))=1,"",(IF((ISERROR((VLOOKUP((IF((VALUE((TEXT(F660,"mmdd"))))&gt;=801,(YEAR(F660)),(YEAR(F660)))),'Master Roster Data'!$M$1721:$N$1730,2,FALSE)))),"Player Appears to Be Too Old or Too Young",(VLOOKUP((IF((VALUE((TEXT(F660,"mmdd"))))&gt;=801,(YEAR(F660)),(YEAR(F660)))),'Master Roster Data'!$M$1721:$N$1730,2,FALSE))))))</f>
        <v/>
      </c>
      <c r="J660" s="13"/>
    </row>
    <row r="661" spans="2:10" ht="15" x14ac:dyDescent="0.2">
      <c r="B661" s="23"/>
      <c r="C661" s="24"/>
      <c r="D661" s="23"/>
      <c r="E661" s="24"/>
      <c r="F661" s="22"/>
      <c r="G661" s="26" t="str">
        <f t="shared" si="10"/>
        <v/>
      </c>
      <c r="H661" s="25" t="str">
        <f>(IF((COUNTBLANK(E661))=1,"",(IF((ISERROR((VLOOKUP((IF((VALUE((TEXT(F661,"mmdd"))))&gt;=801,(YEAR(F661)),(YEAR(F661)))),'Master Roster Data'!$M$1721:$N$1730,2,FALSE)))),"Player Appears to Be Too Old or Too Young",(VLOOKUP((IF((VALUE((TEXT(F661,"mmdd"))))&gt;=801,(YEAR(F661)),(YEAR(F661)))),'Master Roster Data'!$M$1721:$N$1730,2,FALSE))))))</f>
        <v/>
      </c>
      <c r="J661" s="13"/>
    </row>
    <row r="662" spans="2:10" ht="15" x14ac:dyDescent="0.2">
      <c r="B662" s="23"/>
      <c r="C662" s="24"/>
      <c r="D662" s="23"/>
      <c r="E662" s="24"/>
      <c r="F662" s="22"/>
      <c r="G662" s="26" t="str">
        <f t="shared" si="10"/>
        <v/>
      </c>
      <c r="H662" s="25" t="str">
        <f>(IF((COUNTBLANK(E662))=1,"",(IF((ISERROR((VLOOKUP((IF((VALUE((TEXT(F662,"mmdd"))))&gt;=801,(YEAR(F662)),(YEAR(F662)))),'Master Roster Data'!$M$1721:$N$1730,2,FALSE)))),"Player Appears to Be Too Old or Too Young",(VLOOKUP((IF((VALUE((TEXT(F662,"mmdd"))))&gt;=801,(YEAR(F662)),(YEAR(F662)))),'Master Roster Data'!$M$1721:$N$1730,2,FALSE))))))</f>
        <v/>
      </c>
      <c r="J662" s="13"/>
    </row>
    <row r="663" spans="2:10" ht="15" x14ac:dyDescent="0.2">
      <c r="B663" s="23"/>
      <c r="C663" s="24"/>
      <c r="D663" s="23"/>
      <c r="E663" s="24"/>
      <c r="F663" s="22"/>
      <c r="G663" s="26" t="str">
        <f t="shared" si="10"/>
        <v/>
      </c>
      <c r="H663" s="25" t="str">
        <f>(IF((COUNTBLANK(E663))=1,"",(IF((ISERROR((VLOOKUP((IF((VALUE((TEXT(F663,"mmdd"))))&gt;=801,(YEAR(F663)),(YEAR(F663)))),'Master Roster Data'!$M$1721:$N$1730,2,FALSE)))),"Player Appears to Be Too Old or Too Young",(VLOOKUP((IF((VALUE((TEXT(F663,"mmdd"))))&gt;=801,(YEAR(F663)),(YEAR(F663)))),'Master Roster Data'!$M$1721:$N$1730,2,FALSE))))))</f>
        <v/>
      </c>
      <c r="J663" s="13"/>
    </row>
    <row r="664" spans="2:10" ht="15" x14ac:dyDescent="0.2">
      <c r="B664" s="23"/>
      <c r="C664" s="24"/>
      <c r="D664" s="23"/>
      <c r="E664" s="24"/>
      <c r="F664" s="22"/>
      <c r="G664" s="26" t="str">
        <f t="shared" si="10"/>
        <v/>
      </c>
      <c r="H664" s="25" t="str">
        <f>(IF((COUNTBLANK(E664))=1,"",(IF((ISERROR((VLOOKUP((IF((VALUE((TEXT(F664,"mmdd"))))&gt;=801,(YEAR(F664)),(YEAR(F664)))),'Master Roster Data'!$M$1721:$N$1730,2,FALSE)))),"Player Appears to Be Too Old or Too Young",(VLOOKUP((IF((VALUE((TEXT(F664,"mmdd"))))&gt;=801,(YEAR(F664)),(YEAR(F664)))),'Master Roster Data'!$M$1721:$N$1730,2,FALSE))))))</f>
        <v/>
      </c>
      <c r="J664" s="13"/>
    </row>
    <row r="665" spans="2:10" ht="15" x14ac:dyDescent="0.2">
      <c r="B665" s="23"/>
      <c r="C665" s="24"/>
      <c r="D665" s="23"/>
      <c r="E665" s="24"/>
      <c r="F665" s="22"/>
      <c r="G665" s="26" t="str">
        <f t="shared" si="10"/>
        <v/>
      </c>
      <c r="H665" s="25" t="str">
        <f>(IF((COUNTBLANK(E665))=1,"",(IF((ISERROR((VLOOKUP((IF((VALUE((TEXT(F665,"mmdd"))))&gt;=801,(YEAR(F665)),(YEAR(F665)))),'Master Roster Data'!$M$1721:$N$1730,2,FALSE)))),"Player Appears to Be Too Old or Too Young",(VLOOKUP((IF((VALUE((TEXT(F665,"mmdd"))))&gt;=801,(YEAR(F665)),(YEAR(F665)))),'Master Roster Data'!$M$1721:$N$1730,2,FALSE))))))</f>
        <v/>
      </c>
      <c r="J665" s="13"/>
    </row>
    <row r="666" spans="2:10" ht="15" x14ac:dyDescent="0.2">
      <c r="B666" s="23"/>
      <c r="C666" s="24"/>
      <c r="D666" s="23"/>
      <c r="E666" s="24"/>
      <c r="F666" s="22"/>
      <c r="G666" s="26" t="str">
        <f t="shared" si="10"/>
        <v/>
      </c>
      <c r="H666" s="25" t="str">
        <f>(IF((COUNTBLANK(E666))=1,"",(IF((ISERROR((VLOOKUP((IF((VALUE((TEXT(F666,"mmdd"))))&gt;=801,(YEAR(F666)),(YEAR(F666)))),'Master Roster Data'!$M$1721:$N$1730,2,FALSE)))),"Player Appears to Be Too Old or Too Young",(VLOOKUP((IF((VALUE((TEXT(F666,"mmdd"))))&gt;=801,(YEAR(F666)),(YEAR(F666)))),'Master Roster Data'!$M$1721:$N$1730,2,FALSE))))))</f>
        <v/>
      </c>
      <c r="J666" s="13"/>
    </row>
    <row r="667" spans="2:10" ht="15" x14ac:dyDescent="0.2">
      <c r="B667" s="23"/>
      <c r="C667" s="24"/>
      <c r="D667" s="23"/>
      <c r="E667" s="24"/>
      <c r="F667" s="22"/>
      <c r="G667" s="26" t="str">
        <f t="shared" si="10"/>
        <v/>
      </c>
      <c r="H667" s="25" t="str">
        <f>(IF((COUNTBLANK(E667))=1,"",(IF((ISERROR((VLOOKUP((IF((VALUE((TEXT(F667,"mmdd"))))&gt;=801,(YEAR(F667)),(YEAR(F667)))),'Master Roster Data'!$M$1721:$N$1730,2,FALSE)))),"Player Appears to Be Too Old or Too Young",(VLOOKUP((IF((VALUE((TEXT(F667,"mmdd"))))&gt;=801,(YEAR(F667)),(YEAR(F667)))),'Master Roster Data'!$M$1721:$N$1730,2,FALSE))))))</f>
        <v/>
      </c>
      <c r="J667" s="13"/>
    </row>
    <row r="668" spans="2:10" ht="15" x14ac:dyDescent="0.2">
      <c r="B668" s="23"/>
      <c r="C668" s="24"/>
      <c r="D668" s="23"/>
      <c r="E668" s="24"/>
      <c r="F668" s="22"/>
      <c r="G668" s="26" t="str">
        <f t="shared" si="10"/>
        <v/>
      </c>
      <c r="H668" s="25" t="str">
        <f>(IF((COUNTBLANK(E668))=1,"",(IF((ISERROR((VLOOKUP((IF((VALUE((TEXT(F668,"mmdd"))))&gt;=801,(YEAR(F668)),(YEAR(F668)))),'Master Roster Data'!$M$1721:$N$1730,2,FALSE)))),"Player Appears to Be Too Old or Too Young",(VLOOKUP((IF((VALUE((TEXT(F668,"mmdd"))))&gt;=801,(YEAR(F668)),(YEAR(F668)))),'Master Roster Data'!$M$1721:$N$1730,2,FALSE))))))</f>
        <v/>
      </c>
      <c r="J668" s="13"/>
    </row>
    <row r="669" spans="2:10" ht="15" x14ac:dyDescent="0.2">
      <c r="B669" s="23"/>
      <c r="C669" s="24"/>
      <c r="D669" s="23"/>
      <c r="E669" s="24"/>
      <c r="F669" s="22"/>
      <c r="G669" s="26" t="str">
        <f t="shared" si="10"/>
        <v/>
      </c>
      <c r="H669" s="25" t="str">
        <f>(IF((COUNTBLANK(E669))=1,"",(IF((ISERROR((VLOOKUP((IF((VALUE((TEXT(F669,"mmdd"))))&gt;=801,(YEAR(F669)),(YEAR(F669)))),'Master Roster Data'!$M$1721:$N$1730,2,FALSE)))),"Player Appears to Be Too Old or Too Young",(VLOOKUP((IF((VALUE((TEXT(F669,"mmdd"))))&gt;=801,(YEAR(F669)),(YEAR(F669)))),'Master Roster Data'!$M$1721:$N$1730,2,FALSE))))))</f>
        <v/>
      </c>
      <c r="J669" s="13"/>
    </row>
    <row r="670" spans="2:10" ht="15" x14ac:dyDescent="0.2">
      <c r="B670" s="23"/>
      <c r="C670" s="24"/>
      <c r="D670" s="23"/>
      <c r="E670" s="24"/>
      <c r="F670" s="22"/>
      <c r="G670" s="26" t="str">
        <f t="shared" si="10"/>
        <v/>
      </c>
      <c r="H670" s="25" t="str">
        <f>(IF((COUNTBLANK(E670))=1,"",(IF((ISERROR((VLOOKUP((IF((VALUE((TEXT(F670,"mmdd"))))&gt;=801,(YEAR(F670)),(YEAR(F670)))),'Master Roster Data'!$M$1721:$N$1730,2,FALSE)))),"Player Appears to Be Too Old or Too Young",(VLOOKUP((IF((VALUE((TEXT(F670,"mmdd"))))&gt;=801,(YEAR(F670)),(YEAR(F670)))),'Master Roster Data'!$M$1721:$N$1730,2,FALSE))))))</f>
        <v/>
      </c>
      <c r="J670" s="13"/>
    </row>
    <row r="671" spans="2:10" ht="15" x14ac:dyDescent="0.2">
      <c r="B671" s="23"/>
      <c r="C671" s="24"/>
      <c r="D671" s="23"/>
      <c r="E671" s="24"/>
      <c r="F671" s="22"/>
      <c r="G671" s="26" t="str">
        <f t="shared" si="10"/>
        <v/>
      </c>
      <c r="H671" s="25" t="str">
        <f>(IF((COUNTBLANK(E671))=1,"",(IF((ISERROR((VLOOKUP((IF((VALUE((TEXT(F671,"mmdd"))))&gt;=801,(YEAR(F671)),(YEAR(F671)))),'Master Roster Data'!$M$1721:$N$1730,2,FALSE)))),"Player Appears to Be Too Old or Too Young",(VLOOKUP((IF((VALUE((TEXT(F671,"mmdd"))))&gt;=801,(YEAR(F671)),(YEAR(F671)))),'Master Roster Data'!$M$1721:$N$1730,2,FALSE))))))</f>
        <v/>
      </c>
      <c r="J671" s="13"/>
    </row>
    <row r="672" spans="2:10" ht="15" x14ac:dyDescent="0.2">
      <c r="B672" s="23"/>
      <c r="C672" s="24"/>
      <c r="D672" s="23"/>
      <c r="E672" s="24"/>
      <c r="F672" s="22"/>
      <c r="G672" s="26" t="str">
        <f t="shared" si="10"/>
        <v/>
      </c>
      <c r="H672" s="25" t="str">
        <f>(IF((COUNTBLANK(E672))=1,"",(IF((ISERROR((VLOOKUP((IF((VALUE((TEXT(F672,"mmdd"))))&gt;=801,(YEAR(F672)),(YEAR(F672)))),'Master Roster Data'!$M$1721:$N$1730,2,FALSE)))),"Player Appears to Be Too Old or Too Young",(VLOOKUP((IF((VALUE((TEXT(F672,"mmdd"))))&gt;=801,(YEAR(F672)),(YEAR(F672)))),'Master Roster Data'!$M$1721:$N$1730,2,FALSE))))))</f>
        <v/>
      </c>
      <c r="J672" s="13"/>
    </row>
    <row r="673" spans="2:10" ht="15" x14ac:dyDescent="0.2">
      <c r="B673" s="23"/>
      <c r="C673" s="24"/>
      <c r="D673" s="23"/>
      <c r="E673" s="24"/>
      <c r="F673" s="22"/>
      <c r="G673" s="26" t="str">
        <f t="shared" si="10"/>
        <v/>
      </c>
      <c r="H673" s="25" t="str">
        <f>(IF((COUNTBLANK(E673))=1,"",(IF((ISERROR((VLOOKUP((IF((VALUE((TEXT(F673,"mmdd"))))&gt;=801,(YEAR(F673)),(YEAR(F673)))),'Master Roster Data'!$M$1721:$N$1730,2,FALSE)))),"Player Appears to Be Too Old or Too Young",(VLOOKUP((IF((VALUE((TEXT(F673,"mmdd"))))&gt;=801,(YEAR(F673)),(YEAR(F673)))),'Master Roster Data'!$M$1721:$N$1730,2,FALSE))))))</f>
        <v/>
      </c>
      <c r="J673" s="13"/>
    </row>
    <row r="674" spans="2:10" ht="15" x14ac:dyDescent="0.2">
      <c r="B674" s="23"/>
      <c r="C674" s="24"/>
      <c r="D674" s="23"/>
      <c r="E674" s="24"/>
      <c r="F674" s="22"/>
      <c r="G674" s="26" t="str">
        <f t="shared" si="10"/>
        <v/>
      </c>
      <c r="H674" s="25" t="str">
        <f>(IF((COUNTBLANK(E674))=1,"",(IF((ISERROR((VLOOKUP((IF((VALUE((TEXT(F674,"mmdd"))))&gt;=801,(YEAR(F674)),(YEAR(F674)))),'Master Roster Data'!$M$1721:$N$1730,2,FALSE)))),"Player Appears to Be Too Old or Too Young",(VLOOKUP((IF((VALUE((TEXT(F674,"mmdd"))))&gt;=801,(YEAR(F674)),(YEAR(F674)))),'Master Roster Data'!$M$1721:$N$1730,2,FALSE))))))</f>
        <v/>
      </c>
      <c r="J674" s="13"/>
    </row>
    <row r="675" spans="2:10" ht="15" x14ac:dyDescent="0.2">
      <c r="B675" s="23"/>
      <c r="C675" s="24"/>
      <c r="D675" s="23"/>
      <c r="E675" s="24"/>
      <c r="F675" s="22"/>
      <c r="G675" s="26" t="str">
        <f t="shared" si="10"/>
        <v/>
      </c>
      <c r="H675" s="25" t="str">
        <f>(IF((COUNTBLANK(E675))=1,"",(IF((ISERROR((VLOOKUP((IF((VALUE((TEXT(F675,"mmdd"))))&gt;=801,(YEAR(F675)),(YEAR(F675)))),'Master Roster Data'!$M$1721:$N$1730,2,FALSE)))),"Player Appears to Be Too Old or Too Young",(VLOOKUP((IF((VALUE((TEXT(F675,"mmdd"))))&gt;=801,(YEAR(F675)),(YEAR(F675)))),'Master Roster Data'!$M$1721:$N$1730,2,FALSE))))))</f>
        <v/>
      </c>
      <c r="J675" s="13"/>
    </row>
    <row r="676" spans="2:10" ht="15" x14ac:dyDescent="0.2">
      <c r="B676" s="23"/>
      <c r="C676" s="24"/>
      <c r="D676" s="23"/>
      <c r="E676" s="24"/>
      <c r="F676" s="22"/>
      <c r="G676" s="26" t="str">
        <f t="shared" si="10"/>
        <v/>
      </c>
      <c r="H676" s="25" t="str">
        <f>(IF((COUNTBLANK(E676))=1,"",(IF((ISERROR((VLOOKUP((IF((VALUE((TEXT(F676,"mmdd"))))&gt;=801,(YEAR(F676)),(YEAR(F676)))),'Master Roster Data'!$M$1721:$N$1730,2,FALSE)))),"Player Appears to Be Too Old or Too Young",(VLOOKUP((IF((VALUE((TEXT(F676,"mmdd"))))&gt;=801,(YEAR(F676)),(YEAR(F676)))),'Master Roster Data'!$M$1721:$N$1730,2,FALSE))))))</f>
        <v/>
      </c>
      <c r="J676" s="13"/>
    </row>
    <row r="677" spans="2:10" ht="15" x14ac:dyDescent="0.2">
      <c r="B677" s="23"/>
      <c r="C677" s="24"/>
      <c r="D677" s="23"/>
      <c r="E677" s="24"/>
      <c r="F677" s="22"/>
      <c r="G677" s="26" t="str">
        <f t="shared" si="10"/>
        <v/>
      </c>
      <c r="H677" s="25" t="str">
        <f>(IF((COUNTBLANK(E677))=1,"",(IF((ISERROR((VLOOKUP((IF((VALUE((TEXT(F677,"mmdd"))))&gt;=801,(YEAR(F677)),(YEAR(F677)))),'Master Roster Data'!$M$1721:$N$1730,2,FALSE)))),"Player Appears to Be Too Old or Too Young",(VLOOKUP((IF((VALUE((TEXT(F677,"mmdd"))))&gt;=801,(YEAR(F677)),(YEAR(F677)))),'Master Roster Data'!$M$1721:$N$1730,2,FALSE))))))</f>
        <v/>
      </c>
      <c r="J677" s="13"/>
    </row>
    <row r="678" spans="2:10" ht="15" x14ac:dyDescent="0.2">
      <c r="B678" s="23"/>
      <c r="C678" s="24"/>
      <c r="D678" s="23"/>
      <c r="E678" s="24"/>
      <c r="F678" s="22"/>
      <c r="G678" s="26" t="str">
        <f t="shared" si="10"/>
        <v/>
      </c>
      <c r="H678" s="25" t="str">
        <f>(IF((COUNTBLANK(E678))=1,"",(IF((ISERROR((VLOOKUP((IF((VALUE((TEXT(F678,"mmdd"))))&gt;=801,(YEAR(F678)),(YEAR(F678)))),'Master Roster Data'!$M$1721:$N$1730,2,FALSE)))),"Player Appears to Be Too Old or Too Young",(VLOOKUP((IF((VALUE((TEXT(F678,"mmdd"))))&gt;=801,(YEAR(F678)),(YEAR(F678)))),'Master Roster Data'!$M$1721:$N$1730,2,FALSE))))))</f>
        <v/>
      </c>
      <c r="J678" s="13"/>
    </row>
    <row r="679" spans="2:10" ht="15" x14ac:dyDescent="0.2">
      <c r="B679" s="23"/>
      <c r="C679" s="24"/>
      <c r="D679" s="23"/>
      <c r="E679" s="24"/>
      <c r="F679" s="22"/>
      <c r="G679" s="26" t="str">
        <f t="shared" si="10"/>
        <v/>
      </c>
      <c r="H679" s="25" t="str">
        <f>(IF((COUNTBLANK(E679))=1,"",(IF((ISERROR((VLOOKUP((IF((VALUE((TEXT(F679,"mmdd"))))&gt;=801,(YEAR(F679)),(YEAR(F679)))),'Master Roster Data'!$M$1721:$N$1730,2,FALSE)))),"Player Appears to Be Too Old or Too Young",(VLOOKUP((IF((VALUE((TEXT(F679,"mmdd"))))&gt;=801,(YEAR(F679)),(YEAR(F679)))),'Master Roster Data'!$M$1721:$N$1730,2,FALSE))))))</f>
        <v/>
      </c>
      <c r="J679" s="13"/>
    </row>
    <row r="680" spans="2:10" ht="15" x14ac:dyDescent="0.2">
      <c r="B680" s="23"/>
      <c r="C680" s="24"/>
      <c r="D680" s="23"/>
      <c r="E680" s="24"/>
      <c r="F680" s="22"/>
      <c r="G680" s="26" t="str">
        <f t="shared" si="10"/>
        <v/>
      </c>
      <c r="H680" s="25" t="str">
        <f>(IF((COUNTBLANK(E680))=1,"",(IF((ISERROR((VLOOKUP((IF((VALUE((TEXT(F680,"mmdd"))))&gt;=801,(YEAR(F680)),(YEAR(F680)))),'Master Roster Data'!$M$1721:$N$1730,2,FALSE)))),"Player Appears to Be Too Old or Too Young",(VLOOKUP((IF((VALUE((TEXT(F680,"mmdd"))))&gt;=801,(YEAR(F680)),(YEAR(F680)))),'Master Roster Data'!$M$1721:$N$1730,2,FALSE))))))</f>
        <v/>
      </c>
      <c r="J680" s="13"/>
    </row>
    <row r="681" spans="2:10" ht="15" x14ac:dyDescent="0.2">
      <c r="B681" s="23"/>
      <c r="C681" s="24"/>
      <c r="D681" s="23"/>
      <c r="E681" s="24"/>
      <c r="F681" s="22"/>
      <c r="G681" s="26" t="str">
        <f t="shared" si="10"/>
        <v/>
      </c>
      <c r="H681" s="25" t="str">
        <f>(IF((COUNTBLANK(E681))=1,"",(IF((ISERROR((VLOOKUP((IF((VALUE((TEXT(F681,"mmdd"))))&gt;=801,(YEAR(F681)),(YEAR(F681)))),'Master Roster Data'!$M$1721:$N$1730,2,FALSE)))),"Player Appears to Be Too Old or Too Young",(VLOOKUP((IF((VALUE((TEXT(F681,"mmdd"))))&gt;=801,(YEAR(F681)),(YEAR(F681)))),'Master Roster Data'!$M$1721:$N$1730,2,FALSE))))))</f>
        <v/>
      </c>
      <c r="J681" s="13"/>
    </row>
    <row r="682" spans="2:10" ht="15" x14ac:dyDescent="0.2">
      <c r="B682" s="23"/>
      <c r="C682" s="24"/>
      <c r="D682" s="23"/>
      <c r="E682" s="24"/>
      <c r="F682" s="22"/>
      <c r="G682" s="26" t="str">
        <f t="shared" si="10"/>
        <v/>
      </c>
      <c r="H682" s="25" t="str">
        <f>(IF((COUNTBLANK(E682))=1,"",(IF((ISERROR((VLOOKUP((IF((VALUE((TEXT(F682,"mmdd"))))&gt;=801,(YEAR(F682)),(YEAR(F682)))),'Master Roster Data'!$M$1721:$N$1730,2,FALSE)))),"Player Appears to Be Too Old or Too Young",(VLOOKUP((IF((VALUE((TEXT(F682,"mmdd"))))&gt;=801,(YEAR(F682)),(YEAR(F682)))),'Master Roster Data'!$M$1721:$N$1730,2,FALSE))))))</f>
        <v/>
      </c>
      <c r="J682" s="13"/>
    </row>
    <row r="683" spans="2:10" ht="15" x14ac:dyDescent="0.2">
      <c r="B683" s="23"/>
      <c r="C683" s="24"/>
      <c r="D683" s="23"/>
      <c r="E683" s="24"/>
      <c r="F683" s="22"/>
      <c r="G683" s="26" t="str">
        <f t="shared" si="10"/>
        <v/>
      </c>
      <c r="H683" s="25" t="str">
        <f>(IF((COUNTBLANK(E683))=1,"",(IF((ISERROR((VLOOKUP((IF((VALUE((TEXT(F683,"mmdd"))))&gt;=801,(YEAR(F683)),(YEAR(F683)))),'Master Roster Data'!$M$1721:$N$1730,2,FALSE)))),"Player Appears to Be Too Old or Too Young",(VLOOKUP((IF((VALUE((TEXT(F683,"mmdd"))))&gt;=801,(YEAR(F683)),(YEAR(F683)))),'Master Roster Data'!$M$1721:$N$1730,2,FALSE))))))</f>
        <v/>
      </c>
      <c r="J683" s="13"/>
    </row>
    <row r="684" spans="2:10" ht="15" x14ac:dyDescent="0.2">
      <c r="B684" s="23"/>
      <c r="C684" s="24"/>
      <c r="D684" s="23"/>
      <c r="E684" s="24"/>
      <c r="F684" s="22"/>
      <c r="G684" s="26" t="str">
        <f t="shared" si="10"/>
        <v/>
      </c>
      <c r="H684" s="25" t="str">
        <f>(IF((COUNTBLANK(E684))=1,"",(IF((ISERROR((VLOOKUP((IF((VALUE((TEXT(F684,"mmdd"))))&gt;=801,(YEAR(F684)),(YEAR(F684)))),'Master Roster Data'!$M$1721:$N$1730,2,FALSE)))),"Player Appears to Be Too Old or Too Young",(VLOOKUP((IF((VALUE((TEXT(F684,"mmdd"))))&gt;=801,(YEAR(F684)),(YEAR(F684)))),'Master Roster Data'!$M$1721:$N$1730,2,FALSE))))))</f>
        <v/>
      </c>
      <c r="J684" s="13"/>
    </row>
    <row r="685" spans="2:10" ht="15" x14ac:dyDescent="0.2">
      <c r="B685" s="23"/>
      <c r="C685" s="24"/>
      <c r="D685" s="23"/>
      <c r="E685" s="24"/>
      <c r="F685" s="22"/>
      <c r="G685" s="26" t="str">
        <f t="shared" si="10"/>
        <v/>
      </c>
      <c r="H685" s="25" t="str">
        <f>(IF((COUNTBLANK(E685))=1,"",(IF((ISERROR((VLOOKUP((IF((VALUE((TEXT(F685,"mmdd"))))&gt;=801,(YEAR(F685)),(YEAR(F685)))),'Master Roster Data'!$M$1721:$N$1730,2,FALSE)))),"Player Appears to Be Too Old or Too Young",(VLOOKUP((IF((VALUE((TEXT(F685,"mmdd"))))&gt;=801,(YEAR(F685)),(YEAR(F685)))),'Master Roster Data'!$M$1721:$N$1730,2,FALSE))))))</f>
        <v/>
      </c>
      <c r="J685" s="13"/>
    </row>
    <row r="686" spans="2:10" ht="15" x14ac:dyDescent="0.2">
      <c r="B686" s="23"/>
      <c r="C686" s="24"/>
      <c r="D686" s="23"/>
      <c r="E686" s="24"/>
      <c r="F686" s="22"/>
      <c r="G686" s="26" t="str">
        <f t="shared" si="10"/>
        <v/>
      </c>
      <c r="H686" s="25" t="str">
        <f>(IF((COUNTBLANK(E686))=1,"",(IF((ISERROR((VLOOKUP((IF((VALUE((TEXT(F686,"mmdd"))))&gt;=801,(YEAR(F686)),(YEAR(F686)))),'Master Roster Data'!$M$1721:$N$1730,2,FALSE)))),"Player Appears to Be Too Old or Too Young",(VLOOKUP((IF((VALUE((TEXT(F686,"mmdd"))))&gt;=801,(YEAR(F686)),(YEAR(F686)))),'Master Roster Data'!$M$1721:$N$1730,2,FALSE))))))</f>
        <v/>
      </c>
      <c r="J686" s="13"/>
    </row>
    <row r="687" spans="2:10" ht="15" x14ac:dyDescent="0.2">
      <c r="B687" s="23"/>
      <c r="C687" s="24"/>
      <c r="D687" s="23"/>
      <c r="E687" s="24"/>
      <c r="F687" s="22"/>
      <c r="G687" s="26" t="str">
        <f t="shared" si="10"/>
        <v/>
      </c>
      <c r="H687" s="25" t="str">
        <f>(IF((COUNTBLANK(E687))=1,"",(IF((ISERROR((VLOOKUP((IF((VALUE((TEXT(F687,"mmdd"))))&gt;=801,(YEAR(F687)),(YEAR(F687)))),'Master Roster Data'!$M$1721:$N$1730,2,FALSE)))),"Player Appears to Be Too Old or Too Young",(VLOOKUP((IF((VALUE((TEXT(F687,"mmdd"))))&gt;=801,(YEAR(F687)),(YEAR(F687)))),'Master Roster Data'!$M$1721:$N$1730,2,FALSE))))))</f>
        <v/>
      </c>
      <c r="J687" s="13"/>
    </row>
    <row r="688" spans="2:10" ht="15" x14ac:dyDescent="0.2">
      <c r="B688" s="23"/>
      <c r="C688" s="24"/>
      <c r="D688" s="23"/>
      <c r="E688" s="24"/>
      <c r="F688" s="22"/>
      <c r="G688" s="26" t="str">
        <f t="shared" si="10"/>
        <v/>
      </c>
      <c r="H688" s="25" t="str">
        <f>(IF((COUNTBLANK(E688))=1,"",(IF((ISERROR((VLOOKUP((IF((VALUE((TEXT(F688,"mmdd"))))&gt;=801,(YEAR(F688)),(YEAR(F688)))),'Master Roster Data'!$M$1721:$N$1730,2,FALSE)))),"Player Appears to Be Too Old or Too Young",(VLOOKUP((IF((VALUE((TEXT(F688,"mmdd"))))&gt;=801,(YEAR(F688)),(YEAR(F688)))),'Master Roster Data'!$M$1721:$N$1730,2,FALSE))))))</f>
        <v/>
      </c>
      <c r="J688" s="13"/>
    </row>
    <row r="689" spans="2:10" ht="15" x14ac:dyDescent="0.2">
      <c r="B689" s="23"/>
      <c r="C689" s="24"/>
      <c r="D689" s="23"/>
      <c r="E689" s="24"/>
      <c r="F689" s="22"/>
      <c r="G689" s="26" t="str">
        <f t="shared" si="10"/>
        <v/>
      </c>
      <c r="H689" s="25" t="str">
        <f>(IF((COUNTBLANK(E689))=1,"",(IF((ISERROR((VLOOKUP((IF((VALUE((TEXT(F689,"mmdd"))))&gt;=801,(YEAR(F689)),(YEAR(F689)))),'Master Roster Data'!$M$1721:$N$1730,2,FALSE)))),"Player Appears to Be Too Old or Too Young",(VLOOKUP((IF((VALUE((TEXT(F689,"mmdd"))))&gt;=801,(YEAR(F689)),(YEAR(F689)))),'Master Roster Data'!$M$1721:$N$1730,2,FALSE))))))</f>
        <v/>
      </c>
      <c r="J689" s="13"/>
    </row>
    <row r="690" spans="2:10" ht="15" x14ac:dyDescent="0.2">
      <c r="B690" s="23"/>
      <c r="C690" s="24"/>
      <c r="D690" s="23"/>
      <c r="E690" s="24"/>
      <c r="F690" s="22"/>
      <c r="G690" s="26" t="str">
        <f t="shared" si="10"/>
        <v/>
      </c>
      <c r="H690" s="25" t="str">
        <f>(IF((COUNTBLANK(E690))=1,"",(IF((ISERROR((VLOOKUP((IF((VALUE((TEXT(F690,"mmdd"))))&gt;=801,(YEAR(F690)),(YEAR(F690)))),'Master Roster Data'!$M$1721:$N$1730,2,FALSE)))),"Player Appears to Be Too Old or Too Young",(VLOOKUP((IF((VALUE((TEXT(F690,"mmdd"))))&gt;=801,(YEAR(F690)),(YEAR(F690)))),'Master Roster Data'!$M$1721:$N$1730,2,FALSE))))))</f>
        <v/>
      </c>
      <c r="J690" s="13"/>
    </row>
    <row r="691" spans="2:10" ht="15" x14ac:dyDescent="0.2">
      <c r="B691" s="23"/>
      <c r="C691" s="24"/>
      <c r="D691" s="23"/>
      <c r="E691" s="24"/>
      <c r="F691" s="22"/>
      <c r="G691" s="26" t="str">
        <f t="shared" si="10"/>
        <v/>
      </c>
      <c r="H691" s="25" t="str">
        <f>(IF((COUNTBLANK(E691))=1,"",(IF((ISERROR((VLOOKUP((IF((VALUE((TEXT(F691,"mmdd"))))&gt;=801,(YEAR(F691)),(YEAR(F691)))),'Master Roster Data'!$M$1721:$N$1730,2,FALSE)))),"Player Appears to Be Too Old or Too Young",(VLOOKUP((IF((VALUE((TEXT(F691,"mmdd"))))&gt;=801,(YEAR(F691)),(YEAR(F691)))),'Master Roster Data'!$M$1721:$N$1730,2,FALSE))))))</f>
        <v/>
      </c>
      <c r="J691" s="13"/>
    </row>
    <row r="692" spans="2:10" ht="15" x14ac:dyDescent="0.2">
      <c r="B692" s="23"/>
      <c r="C692" s="24"/>
      <c r="D692" s="23"/>
      <c r="E692" s="24"/>
      <c r="F692" s="22"/>
      <c r="G692" s="26" t="str">
        <f t="shared" si="10"/>
        <v/>
      </c>
      <c r="H692" s="25" t="str">
        <f>(IF((COUNTBLANK(E692))=1,"",(IF((ISERROR((VLOOKUP((IF((VALUE((TEXT(F692,"mmdd"))))&gt;=801,(YEAR(F692)),(YEAR(F692)))),'Master Roster Data'!$M$1721:$N$1730,2,FALSE)))),"Player Appears to Be Too Old or Too Young",(VLOOKUP((IF((VALUE((TEXT(F692,"mmdd"))))&gt;=801,(YEAR(F692)),(YEAR(F692)))),'Master Roster Data'!$M$1721:$N$1730,2,FALSE))))))</f>
        <v/>
      </c>
      <c r="J692" s="13"/>
    </row>
    <row r="693" spans="2:10" ht="15" x14ac:dyDescent="0.2">
      <c r="B693" s="23"/>
      <c r="C693" s="24"/>
      <c r="D693" s="23"/>
      <c r="E693" s="24"/>
      <c r="F693" s="22"/>
      <c r="G693" s="26" t="str">
        <f t="shared" si="10"/>
        <v/>
      </c>
      <c r="H693" s="25" t="str">
        <f>(IF((COUNTBLANK(E693))=1,"",(IF((ISERROR((VLOOKUP((IF((VALUE((TEXT(F693,"mmdd"))))&gt;=801,(YEAR(F693)),(YEAR(F693)))),'Master Roster Data'!$M$1721:$N$1730,2,FALSE)))),"Player Appears to Be Too Old or Too Young",(VLOOKUP((IF((VALUE((TEXT(F693,"mmdd"))))&gt;=801,(YEAR(F693)),(YEAR(F693)))),'Master Roster Data'!$M$1721:$N$1730,2,FALSE))))))</f>
        <v/>
      </c>
      <c r="J693" s="13"/>
    </row>
    <row r="694" spans="2:10" ht="15" x14ac:dyDescent="0.2">
      <c r="B694" s="23"/>
      <c r="C694" s="24"/>
      <c r="D694" s="23"/>
      <c r="E694" s="24"/>
      <c r="F694" s="22"/>
      <c r="G694" s="26" t="str">
        <f t="shared" si="10"/>
        <v/>
      </c>
      <c r="H694" s="25" t="str">
        <f>(IF((COUNTBLANK(E694))=1,"",(IF((ISERROR((VLOOKUP((IF((VALUE((TEXT(F694,"mmdd"))))&gt;=801,(YEAR(F694)),(YEAR(F694)))),'Master Roster Data'!$M$1721:$N$1730,2,FALSE)))),"Player Appears to Be Too Old or Too Young",(VLOOKUP((IF((VALUE((TEXT(F694,"mmdd"))))&gt;=801,(YEAR(F694)),(YEAR(F694)))),'Master Roster Data'!$M$1721:$N$1730,2,FALSE))))))</f>
        <v/>
      </c>
      <c r="J694" s="13"/>
    </row>
    <row r="695" spans="2:10" ht="15" x14ac:dyDescent="0.2">
      <c r="B695" s="23"/>
      <c r="C695" s="24"/>
      <c r="D695" s="23"/>
      <c r="E695" s="24"/>
      <c r="F695" s="22"/>
      <c r="G695" s="26" t="str">
        <f t="shared" si="10"/>
        <v/>
      </c>
      <c r="H695" s="25" t="str">
        <f>(IF((COUNTBLANK(E695))=1,"",(IF((ISERROR((VLOOKUP((IF((VALUE((TEXT(F695,"mmdd"))))&gt;=801,(YEAR(F695)),(YEAR(F695)))),'Master Roster Data'!$M$1721:$N$1730,2,FALSE)))),"Player Appears to Be Too Old or Too Young",(VLOOKUP((IF((VALUE((TEXT(F695,"mmdd"))))&gt;=801,(YEAR(F695)),(YEAR(F695)))),'Master Roster Data'!$M$1721:$N$1730,2,FALSE))))))</f>
        <v/>
      </c>
      <c r="J695" s="13"/>
    </row>
    <row r="696" spans="2:10" ht="15" x14ac:dyDescent="0.2">
      <c r="B696" s="23"/>
      <c r="C696" s="24"/>
      <c r="D696" s="23"/>
      <c r="E696" s="24"/>
      <c r="F696" s="22"/>
      <c r="G696" s="26" t="str">
        <f t="shared" si="10"/>
        <v/>
      </c>
      <c r="H696" s="25" t="str">
        <f>(IF((COUNTBLANK(E696))=1,"",(IF((ISERROR((VLOOKUP((IF((VALUE((TEXT(F696,"mmdd"))))&gt;=801,(YEAR(F696)),(YEAR(F696)))),'Master Roster Data'!$M$1721:$N$1730,2,FALSE)))),"Player Appears to Be Too Old or Too Young",(VLOOKUP((IF((VALUE((TEXT(F696,"mmdd"))))&gt;=801,(YEAR(F696)),(YEAR(F696)))),'Master Roster Data'!$M$1721:$N$1730,2,FALSE))))))</f>
        <v/>
      </c>
      <c r="J696" s="13"/>
    </row>
    <row r="697" spans="2:10" ht="15" x14ac:dyDescent="0.2">
      <c r="B697" s="23"/>
      <c r="C697" s="24"/>
      <c r="D697" s="23"/>
      <c r="E697" s="24"/>
      <c r="F697" s="22"/>
      <c r="G697" s="26" t="str">
        <f t="shared" si="10"/>
        <v/>
      </c>
      <c r="H697" s="25" t="str">
        <f>(IF((COUNTBLANK(E697))=1,"",(IF((ISERROR((VLOOKUP((IF((VALUE((TEXT(F697,"mmdd"))))&gt;=801,(YEAR(F697)),(YEAR(F697)))),'Master Roster Data'!$M$1721:$N$1730,2,FALSE)))),"Player Appears to Be Too Old or Too Young",(VLOOKUP((IF((VALUE((TEXT(F697,"mmdd"))))&gt;=801,(YEAR(F697)),(YEAR(F697)))),'Master Roster Data'!$M$1721:$N$1730,2,FALSE))))))</f>
        <v/>
      </c>
      <c r="J697" s="13"/>
    </row>
    <row r="698" spans="2:10" ht="15" x14ac:dyDescent="0.2">
      <c r="B698" s="23"/>
      <c r="C698" s="24"/>
      <c r="D698" s="23"/>
      <c r="E698" s="24"/>
      <c r="F698" s="22"/>
      <c r="G698" s="26" t="str">
        <f t="shared" si="10"/>
        <v/>
      </c>
      <c r="H698" s="25" t="str">
        <f>(IF((COUNTBLANK(E698))=1,"",(IF((ISERROR((VLOOKUP((IF((VALUE((TEXT(F698,"mmdd"))))&gt;=801,(YEAR(F698)),(YEAR(F698)))),'Master Roster Data'!$M$1721:$N$1730,2,FALSE)))),"Player Appears to Be Too Old or Too Young",(VLOOKUP((IF((VALUE((TEXT(F698,"mmdd"))))&gt;=801,(YEAR(F698)),(YEAR(F698)))),'Master Roster Data'!$M$1721:$N$1730,2,FALSE))))))</f>
        <v/>
      </c>
      <c r="J698" s="13"/>
    </row>
    <row r="699" spans="2:10" ht="15" x14ac:dyDescent="0.2">
      <c r="B699" s="23"/>
      <c r="C699" s="24"/>
      <c r="D699" s="23"/>
      <c r="E699" s="24"/>
      <c r="F699" s="22"/>
      <c r="G699" s="26" t="str">
        <f t="shared" si="10"/>
        <v/>
      </c>
      <c r="H699" s="25" t="str">
        <f>(IF((COUNTBLANK(E699))=1,"",(IF((ISERROR((VLOOKUP((IF((VALUE((TEXT(F699,"mmdd"))))&gt;=801,(YEAR(F699)),(YEAR(F699)))),'Master Roster Data'!$M$1721:$N$1730,2,FALSE)))),"Player Appears to Be Too Old or Too Young",(VLOOKUP((IF((VALUE((TEXT(F699,"mmdd"))))&gt;=801,(YEAR(F699)),(YEAR(F699)))),'Master Roster Data'!$M$1721:$N$1730,2,FALSE))))))</f>
        <v/>
      </c>
      <c r="J699" s="13"/>
    </row>
    <row r="700" spans="2:10" ht="15" x14ac:dyDescent="0.2">
      <c r="B700" s="23"/>
      <c r="C700" s="24"/>
      <c r="D700" s="23"/>
      <c r="E700" s="24"/>
      <c r="F700" s="22"/>
      <c r="G700" s="26" t="str">
        <f t="shared" si="10"/>
        <v/>
      </c>
      <c r="H700" s="25" t="str">
        <f>(IF((COUNTBLANK(E700))=1,"",(IF((ISERROR((VLOOKUP((IF((VALUE((TEXT(F700,"mmdd"))))&gt;=801,(YEAR(F700)),(YEAR(F700)))),'Master Roster Data'!$M$1721:$N$1730,2,FALSE)))),"Player Appears to Be Too Old or Too Young",(VLOOKUP((IF((VALUE((TEXT(F700,"mmdd"))))&gt;=801,(YEAR(F700)),(YEAR(F700)))),'Master Roster Data'!$M$1721:$N$1730,2,FALSE))))))</f>
        <v/>
      </c>
      <c r="J700" s="13"/>
    </row>
    <row r="701" spans="2:10" ht="15" x14ac:dyDescent="0.2">
      <c r="B701" s="23"/>
      <c r="C701" s="24"/>
      <c r="D701" s="23"/>
      <c r="E701" s="24"/>
      <c r="F701" s="22"/>
      <c r="G701" s="26" t="str">
        <f t="shared" si="10"/>
        <v/>
      </c>
      <c r="H701" s="25" t="str">
        <f>(IF((COUNTBLANK(E701))=1,"",(IF((ISERROR((VLOOKUP((IF((VALUE((TEXT(F701,"mmdd"))))&gt;=801,(YEAR(F701)),(YEAR(F701)))),'Master Roster Data'!$M$1721:$N$1730,2,FALSE)))),"Player Appears to Be Too Old or Too Young",(VLOOKUP((IF((VALUE((TEXT(F701,"mmdd"))))&gt;=801,(YEAR(F701)),(YEAR(F701)))),'Master Roster Data'!$M$1721:$N$1730,2,FALSE))))))</f>
        <v/>
      </c>
      <c r="J701" s="13"/>
    </row>
    <row r="702" spans="2:10" ht="15" x14ac:dyDescent="0.2">
      <c r="B702" s="23"/>
      <c r="C702" s="24"/>
      <c r="D702" s="23"/>
      <c r="E702" s="24"/>
      <c r="F702" s="22"/>
      <c r="G702" s="26" t="str">
        <f t="shared" si="10"/>
        <v/>
      </c>
      <c r="H702" s="25" t="str">
        <f>(IF((COUNTBLANK(E702))=1,"",(IF((ISERROR((VLOOKUP((IF((VALUE((TEXT(F702,"mmdd"))))&gt;=801,(YEAR(F702)),(YEAR(F702)))),'Master Roster Data'!$M$1721:$N$1730,2,FALSE)))),"Player Appears to Be Too Old or Too Young",(VLOOKUP((IF((VALUE((TEXT(F702,"mmdd"))))&gt;=801,(YEAR(F702)),(YEAR(F702)))),'Master Roster Data'!$M$1721:$N$1730,2,FALSE))))))</f>
        <v/>
      </c>
      <c r="J702" s="13"/>
    </row>
    <row r="703" spans="2:10" ht="15" x14ac:dyDescent="0.2">
      <c r="B703" s="23"/>
      <c r="C703" s="24"/>
      <c r="D703" s="23"/>
      <c r="E703" s="24"/>
      <c r="F703" s="22"/>
      <c r="G703" s="26" t="str">
        <f t="shared" si="10"/>
        <v/>
      </c>
      <c r="H703" s="25" t="str">
        <f>(IF((COUNTBLANK(E703))=1,"",(IF((ISERROR((VLOOKUP((IF((VALUE((TEXT(F703,"mmdd"))))&gt;=801,(YEAR(F703)),(YEAR(F703)))),'Master Roster Data'!$M$1721:$N$1730,2,FALSE)))),"Player Appears to Be Too Old or Too Young",(VLOOKUP((IF((VALUE((TEXT(F703,"mmdd"))))&gt;=801,(YEAR(F703)),(YEAR(F703)))),'Master Roster Data'!$M$1721:$N$1730,2,FALSE))))))</f>
        <v/>
      </c>
      <c r="J703" s="13"/>
    </row>
    <row r="704" spans="2:10" ht="15" x14ac:dyDescent="0.2">
      <c r="B704" s="23"/>
      <c r="C704" s="24"/>
      <c r="D704" s="23"/>
      <c r="E704" s="24"/>
      <c r="F704" s="22"/>
      <c r="G704" s="26" t="str">
        <f t="shared" si="10"/>
        <v/>
      </c>
      <c r="H704" s="25" t="str">
        <f>(IF((COUNTBLANK(E704))=1,"",(IF((ISERROR((VLOOKUP((IF((VALUE((TEXT(F704,"mmdd"))))&gt;=801,(YEAR(F704)),(YEAR(F704)))),'Master Roster Data'!$M$1721:$N$1730,2,FALSE)))),"Player Appears to Be Too Old or Too Young",(VLOOKUP((IF((VALUE((TEXT(F704,"mmdd"))))&gt;=801,(YEAR(F704)),(YEAR(F704)))),'Master Roster Data'!$M$1721:$N$1730,2,FALSE))))))</f>
        <v/>
      </c>
      <c r="J704" s="13"/>
    </row>
    <row r="705" spans="2:10" ht="15" x14ac:dyDescent="0.2">
      <c r="B705" s="23"/>
      <c r="C705" s="24"/>
      <c r="D705" s="23"/>
      <c r="E705" s="24"/>
      <c r="F705" s="22"/>
      <c r="G705" s="26" t="str">
        <f t="shared" si="10"/>
        <v/>
      </c>
      <c r="H705" s="25" t="str">
        <f>(IF((COUNTBLANK(E705))=1,"",(IF((ISERROR((VLOOKUP((IF((VALUE((TEXT(F705,"mmdd"))))&gt;=801,(YEAR(F705)),(YEAR(F705)))),'Master Roster Data'!$M$1721:$N$1730,2,FALSE)))),"Player Appears to Be Too Old or Too Young",(VLOOKUP((IF((VALUE((TEXT(F705,"mmdd"))))&gt;=801,(YEAR(F705)),(YEAR(F705)))),'Master Roster Data'!$M$1721:$N$1730,2,FALSE))))))</f>
        <v/>
      </c>
      <c r="J705" s="13"/>
    </row>
    <row r="706" spans="2:10" ht="15" x14ac:dyDescent="0.2">
      <c r="B706" s="23"/>
      <c r="C706" s="24"/>
      <c r="D706" s="23"/>
      <c r="E706" s="24"/>
      <c r="F706" s="22"/>
      <c r="G706" s="26" t="str">
        <f t="shared" si="10"/>
        <v/>
      </c>
      <c r="H706" s="25" t="str">
        <f>(IF((COUNTBLANK(E706))=1,"",(IF((ISERROR((VLOOKUP((IF((VALUE((TEXT(F706,"mmdd"))))&gt;=801,(YEAR(F706)),(YEAR(F706)))),'Master Roster Data'!$M$1721:$N$1730,2,FALSE)))),"Player Appears to Be Too Old or Too Young",(VLOOKUP((IF((VALUE((TEXT(F706,"mmdd"))))&gt;=801,(YEAR(F706)),(YEAR(F706)))),'Master Roster Data'!$M$1721:$N$1730,2,FALSE))))))</f>
        <v/>
      </c>
      <c r="J706" s="13"/>
    </row>
    <row r="707" spans="2:10" ht="15" x14ac:dyDescent="0.2">
      <c r="B707" s="23"/>
      <c r="C707" s="24"/>
      <c r="D707" s="23"/>
      <c r="E707" s="24"/>
      <c r="F707" s="22"/>
      <c r="G707" s="26" t="str">
        <f t="shared" si="10"/>
        <v/>
      </c>
      <c r="H707" s="25" t="str">
        <f>(IF((COUNTBLANK(E707))=1,"",(IF((ISERROR((VLOOKUP((IF((VALUE((TEXT(F707,"mmdd"))))&gt;=801,(YEAR(F707)),(YEAR(F707)))),'Master Roster Data'!$M$1721:$N$1730,2,FALSE)))),"Player Appears to Be Too Old or Too Young",(VLOOKUP((IF((VALUE((TEXT(F707,"mmdd"))))&gt;=801,(YEAR(F707)),(YEAR(F707)))),'Master Roster Data'!$M$1721:$N$1730,2,FALSE))))))</f>
        <v/>
      </c>
      <c r="J707" s="13"/>
    </row>
    <row r="708" spans="2:10" ht="15" x14ac:dyDescent="0.2">
      <c r="B708" s="23"/>
      <c r="C708" s="24"/>
      <c r="D708" s="23"/>
      <c r="E708" s="24"/>
      <c r="F708" s="22"/>
      <c r="G708" s="26" t="str">
        <f t="shared" si="10"/>
        <v/>
      </c>
      <c r="H708" s="25" t="str">
        <f>(IF((COUNTBLANK(E708))=1,"",(IF((ISERROR((VLOOKUP((IF((VALUE((TEXT(F708,"mmdd"))))&gt;=801,(YEAR(F708)),(YEAR(F708)))),'Master Roster Data'!$M$1721:$N$1730,2,FALSE)))),"Player Appears to Be Too Old or Too Young",(VLOOKUP((IF((VALUE((TEXT(F708,"mmdd"))))&gt;=801,(YEAR(F708)),(YEAR(F708)))),'Master Roster Data'!$M$1721:$N$1730,2,FALSE))))))</f>
        <v/>
      </c>
      <c r="J708" s="13"/>
    </row>
    <row r="709" spans="2:10" ht="15" x14ac:dyDescent="0.2">
      <c r="B709" s="23"/>
      <c r="C709" s="24"/>
      <c r="D709" s="23"/>
      <c r="E709" s="24"/>
      <c r="F709" s="22"/>
      <c r="G709" s="26" t="str">
        <f t="shared" si="10"/>
        <v/>
      </c>
      <c r="H709" s="25" t="str">
        <f>(IF((COUNTBLANK(E709))=1,"",(IF((ISERROR((VLOOKUP((IF((VALUE((TEXT(F709,"mmdd"))))&gt;=801,(YEAR(F709)),(YEAR(F709)))),'Master Roster Data'!$M$1721:$N$1730,2,FALSE)))),"Player Appears to Be Too Old or Too Young",(VLOOKUP((IF((VALUE((TEXT(F709,"mmdd"))))&gt;=801,(YEAR(F709)),(YEAR(F709)))),'Master Roster Data'!$M$1721:$N$1730,2,FALSE))))))</f>
        <v/>
      </c>
      <c r="J709" s="13"/>
    </row>
    <row r="710" spans="2:10" ht="15" x14ac:dyDescent="0.2">
      <c r="B710" s="23"/>
      <c r="C710" s="24"/>
      <c r="D710" s="23"/>
      <c r="E710" s="24"/>
      <c r="F710" s="22"/>
      <c r="G710" s="26" t="str">
        <f t="shared" ref="G710:G773" si="11">(IF(H710&gt;(MID(B710,1,3)),"Waiver Required",""))</f>
        <v/>
      </c>
      <c r="H710" s="25" t="str">
        <f>(IF((COUNTBLANK(E710))=1,"",(IF((ISERROR((VLOOKUP((IF((VALUE((TEXT(F710,"mmdd"))))&gt;=801,(YEAR(F710)),(YEAR(F710)))),'Master Roster Data'!$M$1721:$N$1730,2,FALSE)))),"Player Appears to Be Too Old or Too Young",(VLOOKUP((IF((VALUE((TEXT(F710,"mmdd"))))&gt;=801,(YEAR(F710)),(YEAR(F710)))),'Master Roster Data'!$M$1721:$N$1730,2,FALSE))))))</f>
        <v/>
      </c>
      <c r="J710" s="13"/>
    </row>
    <row r="711" spans="2:10" ht="15" x14ac:dyDescent="0.2">
      <c r="B711" s="23"/>
      <c r="C711" s="24"/>
      <c r="D711" s="23"/>
      <c r="E711" s="24"/>
      <c r="F711" s="22"/>
      <c r="G711" s="26" t="str">
        <f t="shared" si="11"/>
        <v/>
      </c>
      <c r="H711" s="25" t="str">
        <f>(IF((COUNTBLANK(E711))=1,"",(IF((ISERROR((VLOOKUP((IF((VALUE((TEXT(F711,"mmdd"))))&gt;=801,(YEAR(F711)),(YEAR(F711)))),'Master Roster Data'!$M$1721:$N$1730,2,FALSE)))),"Player Appears to Be Too Old or Too Young",(VLOOKUP((IF((VALUE((TEXT(F711,"mmdd"))))&gt;=801,(YEAR(F711)),(YEAR(F711)))),'Master Roster Data'!$M$1721:$N$1730,2,FALSE))))))</f>
        <v/>
      </c>
      <c r="J711" s="13"/>
    </row>
    <row r="712" spans="2:10" ht="15" x14ac:dyDescent="0.2">
      <c r="B712" s="23"/>
      <c r="C712" s="24"/>
      <c r="D712" s="23"/>
      <c r="E712" s="24"/>
      <c r="F712" s="22"/>
      <c r="G712" s="26" t="str">
        <f t="shared" si="11"/>
        <v/>
      </c>
      <c r="H712" s="25" t="str">
        <f>(IF((COUNTBLANK(E712))=1,"",(IF((ISERROR((VLOOKUP((IF((VALUE((TEXT(F712,"mmdd"))))&gt;=801,(YEAR(F712)),(YEAR(F712)))),'Master Roster Data'!$M$1721:$N$1730,2,FALSE)))),"Player Appears to Be Too Old or Too Young",(VLOOKUP((IF((VALUE((TEXT(F712,"mmdd"))))&gt;=801,(YEAR(F712)),(YEAR(F712)))),'Master Roster Data'!$M$1721:$N$1730,2,FALSE))))))</f>
        <v/>
      </c>
      <c r="J712" s="13"/>
    </row>
    <row r="713" spans="2:10" ht="15" x14ac:dyDescent="0.2">
      <c r="B713" s="23"/>
      <c r="C713" s="24"/>
      <c r="D713" s="23"/>
      <c r="E713" s="24"/>
      <c r="F713" s="22"/>
      <c r="G713" s="26" t="str">
        <f t="shared" si="11"/>
        <v/>
      </c>
      <c r="H713" s="25" t="str">
        <f>(IF((COUNTBLANK(E713))=1,"",(IF((ISERROR((VLOOKUP((IF((VALUE((TEXT(F713,"mmdd"))))&gt;=801,(YEAR(F713)),(YEAR(F713)))),'Master Roster Data'!$M$1721:$N$1730,2,FALSE)))),"Player Appears to Be Too Old or Too Young",(VLOOKUP((IF((VALUE((TEXT(F713,"mmdd"))))&gt;=801,(YEAR(F713)),(YEAR(F713)))),'Master Roster Data'!$M$1721:$N$1730,2,FALSE))))))</f>
        <v/>
      </c>
      <c r="J713" s="13"/>
    </row>
    <row r="714" spans="2:10" ht="15" x14ac:dyDescent="0.2">
      <c r="B714" s="23"/>
      <c r="C714" s="24"/>
      <c r="D714" s="23"/>
      <c r="E714" s="24"/>
      <c r="F714" s="22"/>
      <c r="G714" s="26" t="str">
        <f t="shared" si="11"/>
        <v/>
      </c>
      <c r="H714" s="25" t="str">
        <f>(IF((COUNTBLANK(E714))=1,"",(IF((ISERROR((VLOOKUP((IF((VALUE((TEXT(F714,"mmdd"))))&gt;=801,(YEAR(F714)),(YEAR(F714)))),'Master Roster Data'!$M$1721:$N$1730,2,FALSE)))),"Player Appears to Be Too Old or Too Young",(VLOOKUP((IF((VALUE((TEXT(F714,"mmdd"))))&gt;=801,(YEAR(F714)),(YEAR(F714)))),'Master Roster Data'!$M$1721:$N$1730,2,FALSE))))))</f>
        <v/>
      </c>
      <c r="J714" s="13"/>
    </row>
    <row r="715" spans="2:10" ht="15" x14ac:dyDescent="0.2">
      <c r="B715" s="23"/>
      <c r="C715" s="24"/>
      <c r="D715" s="23"/>
      <c r="E715" s="24"/>
      <c r="F715" s="22"/>
      <c r="G715" s="26" t="str">
        <f t="shared" si="11"/>
        <v/>
      </c>
      <c r="H715" s="25" t="str">
        <f>(IF((COUNTBLANK(E715))=1,"",(IF((ISERROR((VLOOKUP((IF((VALUE((TEXT(F715,"mmdd"))))&gt;=801,(YEAR(F715)),(YEAR(F715)))),'Master Roster Data'!$M$1721:$N$1730,2,FALSE)))),"Player Appears to Be Too Old or Too Young",(VLOOKUP((IF((VALUE((TEXT(F715,"mmdd"))))&gt;=801,(YEAR(F715)),(YEAR(F715)))),'Master Roster Data'!$M$1721:$N$1730,2,FALSE))))))</f>
        <v/>
      </c>
      <c r="J715" s="13"/>
    </row>
    <row r="716" spans="2:10" ht="15" x14ac:dyDescent="0.2">
      <c r="B716" s="23"/>
      <c r="C716" s="24"/>
      <c r="D716" s="23"/>
      <c r="E716" s="24"/>
      <c r="F716" s="22"/>
      <c r="G716" s="26" t="str">
        <f t="shared" si="11"/>
        <v/>
      </c>
      <c r="H716" s="25" t="str">
        <f>(IF((COUNTBLANK(E716))=1,"",(IF((ISERROR((VLOOKUP((IF((VALUE((TEXT(F716,"mmdd"))))&gt;=801,(YEAR(F716)),(YEAR(F716)))),'Master Roster Data'!$M$1721:$N$1730,2,FALSE)))),"Player Appears to Be Too Old or Too Young",(VLOOKUP((IF((VALUE((TEXT(F716,"mmdd"))))&gt;=801,(YEAR(F716)),(YEAR(F716)))),'Master Roster Data'!$M$1721:$N$1730,2,FALSE))))))</f>
        <v/>
      </c>
      <c r="J716" s="13"/>
    </row>
    <row r="717" spans="2:10" ht="15" x14ac:dyDescent="0.2">
      <c r="B717" s="23"/>
      <c r="C717" s="24"/>
      <c r="D717" s="23"/>
      <c r="E717" s="24"/>
      <c r="F717" s="22"/>
      <c r="G717" s="26" t="str">
        <f t="shared" si="11"/>
        <v/>
      </c>
      <c r="H717" s="25" t="str">
        <f>(IF((COUNTBLANK(E717))=1,"",(IF((ISERROR((VLOOKUP((IF((VALUE((TEXT(F717,"mmdd"))))&gt;=801,(YEAR(F717)),(YEAR(F717)))),'Master Roster Data'!$M$1721:$N$1730,2,FALSE)))),"Player Appears to Be Too Old or Too Young",(VLOOKUP((IF((VALUE((TEXT(F717,"mmdd"))))&gt;=801,(YEAR(F717)),(YEAR(F717)))),'Master Roster Data'!$M$1721:$N$1730,2,FALSE))))))</f>
        <v/>
      </c>
      <c r="J717" s="13"/>
    </row>
    <row r="718" spans="2:10" ht="15" x14ac:dyDescent="0.2">
      <c r="B718" s="23"/>
      <c r="C718" s="24"/>
      <c r="D718" s="23"/>
      <c r="E718" s="24"/>
      <c r="F718" s="22"/>
      <c r="G718" s="26" t="str">
        <f t="shared" si="11"/>
        <v/>
      </c>
      <c r="H718" s="25" t="str">
        <f>(IF((COUNTBLANK(E718))=1,"",(IF((ISERROR((VLOOKUP((IF((VALUE((TEXT(F718,"mmdd"))))&gt;=801,(YEAR(F718)),(YEAR(F718)))),'Master Roster Data'!$M$1721:$N$1730,2,FALSE)))),"Player Appears to Be Too Old or Too Young",(VLOOKUP((IF((VALUE((TEXT(F718,"mmdd"))))&gt;=801,(YEAR(F718)),(YEAR(F718)))),'Master Roster Data'!$M$1721:$N$1730,2,FALSE))))))</f>
        <v/>
      </c>
      <c r="J718" s="13"/>
    </row>
    <row r="719" spans="2:10" ht="15" x14ac:dyDescent="0.2">
      <c r="B719" s="23"/>
      <c r="C719" s="24"/>
      <c r="D719" s="23"/>
      <c r="E719" s="24"/>
      <c r="F719" s="22"/>
      <c r="G719" s="26" t="str">
        <f t="shared" si="11"/>
        <v/>
      </c>
      <c r="H719" s="25" t="str">
        <f>(IF((COUNTBLANK(E719))=1,"",(IF((ISERROR((VLOOKUP((IF((VALUE((TEXT(F719,"mmdd"))))&gt;=801,(YEAR(F719)),(YEAR(F719)))),'Master Roster Data'!$M$1721:$N$1730,2,FALSE)))),"Player Appears to Be Too Old or Too Young",(VLOOKUP((IF((VALUE((TEXT(F719,"mmdd"))))&gt;=801,(YEAR(F719)),(YEAR(F719)))),'Master Roster Data'!$M$1721:$N$1730,2,FALSE))))))</f>
        <v/>
      </c>
      <c r="J719" s="13"/>
    </row>
    <row r="720" spans="2:10" ht="15" x14ac:dyDescent="0.2">
      <c r="B720" s="23"/>
      <c r="C720" s="24"/>
      <c r="D720" s="23"/>
      <c r="E720" s="24"/>
      <c r="F720" s="22"/>
      <c r="G720" s="26" t="str">
        <f t="shared" si="11"/>
        <v/>
      </c>
      <c r="H720" s="25" t="str">
        <f>(IF((COUNTBLANK(E720))=1,"",(IF((ISERROR((VLOOKUP((IF((VALUE((TEXT(F720,"mmdd"))))&gt;=801,(YEAR(F720)),(YEAR(F720)))),'Master Roster Data'!$M$1721:$N$1730,2,FALSE)))),"Player Appears to Be Too Old or Too Young",(VLOOKUP((IF((VALUE((TEXT(F720,"mmdd"))))&gt;=801,(YEAR(F720)),(YEAR(F720)))),'Master Roster Data'!$M$1721:$N$1730,2,FALSE))))))</f>
        <v/>
      </c>
      <c r="J720" s="13"/>
    </row>
    <row r="721" spans="2:10" ht="15" x14ac:dyDescent="0.2">
      <c r="B721" s="23"/>
      <c r="C721" s="24"/>
      <c r="D721" s="23"/>
      <c r="E721" s="24"/>
      <c r="F721" s="22"/>
      <c r="G721" s="26" t="str">
        <f t="shared" si="11"/>
        <v/>
      </c>
      <c r="H721" s="25" t="str">
        <f>(IF((COUNTBLANK(E721))=1,"",(IF((ISERROR((VLOOKUP((IF((VALUE((TEXT(F721,"mmdd"))))&gt;=801,(YEAR(F721)),(YEAR(F721)))),'Master Roster Data'!$M$1721:$N$1730,2,FALSE)))),"Player Appears to Be Too Old or Too Young",(VLOOKUP((IF((VALUE((TEXT(F721,"mmdd"))))&gt;=801,(YEAR(F721)),(YEAR(F721)))),'Master Roster Data'!$M$1721:$N$1730,2,FALSE))))))</f>
        <v/>
      </c>
      <c r="J721" s="13"/>
    </row>
    <row r="722" spans="2:10" ht="15" x14ac:dyDescent="0.2">
      <c r="B722" s="23"/>
      <c r="C722" s="24"/>
      <c r="D722" s="23"/>
      <c r="E722" s="24"/>
      <c r="F722" s="22"/>
      <c r="G722" s="26" t="str">
        <f t="shared" si="11"/>
        <v/>
      </c>
      <c r="H722" s="25" t="str">
        <f>(IF((COUNTBLANK(E722))=1,"",(IF((ISERROR((VLOOKUP((IF((VALUE((TEXT(F722,"mmdd"))))&gt;=801,(YEAR(F722)),(YEAR(F722)))),'Master Roster Data'!$M$1721:$N$1730,2,FALSE)))),"Player Appears to Be Too Old or Too Young",(VLOOKUP((IF((VALUE((TEXT(F722,"mmdd"))))&gt;=801,(YEAR(F722)),(YEAR(F722)))),'Master Roster Data'!$M$1721:$N$1730,2,FALSE))))))</f>
        <v/>
      </c>
      <c r="J722" s="13"/>
    </row>
    <row r="723" spans="2:10" ht="15" x14ac:dyDescent="0.2">
      <c r="B723" s="23"/>
      <c r="C723" s="24"/>
      <c r="D723" s="23"/>
      <c r="E723" s="24"/>
      <c r="F723" s="22"/>
      <c r="G723" s="26" t="str">
        <f t="shared" si="11"/>
        <v/>
      </c>
      <c r="H723" s="25" t="str">
        <f>(IF((COUNTBLANK(E723))=1,"",(IF((ISERROR((VLOOKUP((IF((VALUE((TEXT(F723,"mmdd"))))&gt;=801,(YEAR(F723)),(YEAR(F723)))),'Master Roster Data'!$M$1721:$N$1730,2,FALSE)))),"Player Appears to Be Too Old or Too Young",(VLOOKUP((IF((VALUE((TEXT(F723,"mmdd"))))&gt;=801,(YEAR(F723)),(YEAR(F723)))),'Master Roster Data'!$M$1721:$N$1730,2,FALSE))))))</f>
        <v/>
      </c>
      <c r="J723" s="13"/>
    </row>
    <row r="724" spans="2:10" ht="15" x14ac:dyDescent="0.2">
      <c r="B724" s="23"/>
      <c r="C724" s="24"/>
      <c r="D724" s="23"/>
      <c r="E724" s="24"/>
      <c r="F724" s="22"/>
      <c r="G724" s="26" t="str">
        <f t="shared" si="11"/>
        <v/>
      </c>
      <c r="H724" s="25" t="str">
        <f>(IF((COUNTBLANK(E724))=1,"",(IF((ISERROR((VLOOKUP((IF((VALUE((TEXT(F724,"mmdd"))))&gt;=801,(YEAR(F724)),(YEAR(F724)))),'Master Roster Data'!$M$1721:$N$1730,2,FALSE)))),"Player Appears to Be Too Old or Too Young",(VLOOKUP((IF((VALUE((TEXT(F724,"mmdd"))))&gt;=801,(YEAR(F724)),(YEAR(F724)))),'Master Roster Data'!$M$1721:$N$1730,2,FALSE))))))</f>
        <v/>
      </c>
      <c r="J724" s="13"/>
    </row>
    <row r="725" spans="2:10" ht="15" x14ac:dyDescent="0.2">
      <c r="B725" s="23"/>
      <c r="C725" s="24"/>
      <c r="D725" s="23"/>
      <c r="E725" s="24"/>
      <c r="F725" s="22"/>
      <c r="G725" s="26" t="str">
        <f t="shared" si="11"/>
        <v/>
      </c>
      <c r="H725" s="25" t="str">
        <f>(IF((COUNTBLANK(E725))=1,"",(IF((ISERROR((VLOOKUP((IF((VALUE((TEXT(F725,"mmdd"))))&gt;=801,(YEAR(F725)),(YEAR(F725)))),'Master Roster Data'!$M$1721:$N$1730,2,FALSE)))),"Player Appears to Be Too Old or Too Young",(VLOOKUP((IF((VALUE((TEXT(F725,"mmdd"))))&gt;=801,(YEAR(F725)),(YEAR(F725)))),'Master Roster Data'!$M$1721:$N$1730,2,FALSE))))))</f>
        <v/>
      </c>
      <c r="J725" s="13"/>
    </row>
    <row r="726" spans="2:10" ht="15" x14ac:dyDescent="0.2">
      <c r="B726" s="23"/>
      <c r="C726" s="24"/>
      <c r="D726" s="23"/>
      <c r="E726" s="24"/>
      <c r="F726" s="22"/>
      <c r="G726" s="26" t="str">
        <f t="shared" si="11"/>
        <v/>
      </c>
      <c r="H726" s="25" t="str">
        <f>(IF((COUNTBLANK(E726))=1,"",(IF((ISERROR((VLOOKUP((IF((VALUE((TEXT(F726,"mmdd"))))&gt;=801,(YEAR(F726)),(YEAR(F726)))),'Master Roster Data'!$M$1721:$N$1730,2,FALSE)))),"Player Appears to Be Too Old or Too Young",(VLOOKUP((IF((VALUE((TEXT(F726,"mmdd"))))&gt;=801,(YEAR(F726)),(YEAR(F726)))),'Master Roster Data'!$M$1721:$N$1730,2,FALSE))))))</f>
        <v/>
      </c>
      <c r="J726" s="13"/>
    </row>
    <row r="727" spans="2:10" ht="15" x14ac:dyDescent="0.2">
      <c r="B727" s="23"/>
      <c r="C727" s="24"/>
      <c r="D727" s="23"/>
      <c r="E727" s="24"/>
      <c r="F727" s="22"/>
      <c r="G727" s="26" t="str">
        <f t="shared" si="11"/>
        <v/>
      </c>
      <c r="H727" s="25" t="str">
        <f>(IF((COUNTBLANK(E727))=1,"",(IF((ISERROR((VLOOKUP((IF((VALUE((TEXT(F727,"mmdd"))))&gt;=801,(YEAR(F727)),(YEAR(F727)))),'Master Roster Data'!$M$1721:$N$1730,2,FALSE)))),"Player Appears to Be Too Old or Too Young",(VLOOKUP((IF((VALUE((TEXT(F727,"mmdd"))))&gt;=801,(YEAR(F727)),(YEAR(F727)))),'Master Roster Data'!$M$1721:$N$1730,2,FALSE))))))</f>
        <v/>
      </c>
      <c r="J727" s="13"/>
    </row>
    <row r="728" spans="2:10" ht="15" x14ac:dyDescent="0.2">
      <c r="B728" s="23"/>
      <c r="C728" s="24"/>
      <c r="D728" s="23"/>
      <c r="E728" s="24"/>
      <c r="F728" s="22"/>
      <c r="G728" s="26" t="str">
        <f t="shared" si="11"/>
        <v/>
      </c>
      <c r="H728" s="25" t="str">
        <f>(IF((COUNTBLANK(E728))=1,"",(IF((ISERROR((VLOOKUP((IF((VALUE((TEXT(F728,"mmdd"))))&gt;=801,(YEAR(F728)),(YEAR(F728)))),'Master Roster Data'!$M$1721:$N$1730,2,FALSE)))),"Player Appears to Be Too Old or Too Young",(VLOOKUP((IF((VALUE((TEXT(F728,"mmdd"))))&gt;=801,(YEAR(F728)),(YEAR(F728)))),'Master Roster Data'!$M$1721:$N$1730,2,FALSE))))))</f>
        <v/>
      </c>
      <c r="J728" s="13"/>
    </row>
    <row r="729" spans="2:10" ht="15" x14ac:dyDescent="0.2">
      <c r="B729" s="23"/>
      <c r="C729" s="24"/>
      <c r="D729" s="23"/>
      <c r="E729" s="24"/>
      <c r="F729" s="22"/>
      <c r="G729" s="26" t="str">
        <f t="shared" si="11"/>
        <v/>
      </c>
      <c r="H729" s="25" t="str">
        <f>(IF((COUNTBLANK(E729))=1,"",(IF((ISERROR((VLOOKUP((IF((VALUE((TEXT(F729,"mmdd"))))&gt;=801,(YEAR(F729)),(YEAR(F729)))),'Master Roster Data'!$M$1721:$N$1730,2,FALSE)))),"Player Appears to Be Too Old or Too Young",(VLOOKUP((IF((VALUE((TEXT(F729,"mmdd"))))&gt;=801,(YEAR(F729)),(YEAR(F729)))),'Master Roster Data'!$M$1721:$N$1730,2,FALSE))))))</f>
        <v/>
      </c>
      <c r="J729" s="13"/>
    </row>
    <row r="730" spans="2:10" ht="15" x14ac:dyDescent="0.2">
      <c r="B730" s="23"/>
      <c r="C730" s="24"/>
      <c r="D730" s="23"/>
      <c r="E730" s="24"/>
      <c r="F730" s="22"/>
      <c r="G730" s="26" t="str">
        <f t="shared" si="11"/>
        <v/>
      </c>
      <c r="H730" s="25" t="str">
        <f>(IF((COUNTBLANK(E730))=1,"",(IF((ISERROR((VLOOKUP((IF((VALUE((TEXT(F730,"mmdd"))))&gt;=801,(YEAR(F730)),(YEAR(F730)))),'Master Roster Data'!$M$1721:$N$1730,2,FALSE)))),"Player Appears to Be Too Old or Too Young",(VLOOKUP((IF((VALUE((TEXT(F730,"mmdd"))))&gt;=801,(YEAR(F730)),(YEAR(F730)))),'Master Roster Data'!$M$1721:$N$1730,2,FALSE))))))</f>
        <v/>
      </c>
      <c r="J730" s="13"/>
    </row>
    <row r="731" spans="2:10" ht="15" x14ac:dyDescent="0.2">
      <c r="B731" s="23"/>
      <c r="C731" s="24"/>
      <c r="D731" s="23"/>
      <c r="E731" s="24"/>
      <c r="F731" s="22"/>
      <c r="G731" s="26" t="str">
        <f t="shared" si="11"/>
        <v/>
      </c>
      <c r="H731" s="25" t="str">
        <f>(IF((COUNTBLANK(E731))=1,"",(IF((ISERROR((VLOOKUP((IF((VALUE((TEXT(F731,"mmdd"))))&gt;=801,(YEAR(F731)),(YEAR(F731)))),'Master Roster Data'!$M$1721:$N$1730,2,FALSE)))),"Player Appears to Be Too Old or Too Young",(VLOOKUP((IF((VALUE((TEXT(F731,"mmdd"))))&gt;=801,(YEAR(F731)),(YEAR(F731)))),'Master Roster Data'!$M$1721:$N$1730,2,FALSE))))))</f>
        <v/>
      </c>
      <c r="J731" s="13"/>
    </row>
    <row r="732" spans="2:10" ht="15" x14ac:dyDescent="0.2">
      <c r="B732" s="23"/>
      <c r="C732" s="24"/>
      <c r="D732" s="23"/>
      <c r="E732" s="24"/>
      <c r="F732" s="22"/>
      <c r="G732" s="26" t="str">
        <f t="shared" si="11"/>
        <v/>
      </c>
      <c r="H732" s="25" t="str">
        <f>(IF((COUNTBLANK(E732))=1,"",(IF((ISERROR((VLOOKUP((IF((VALUE((TEXT(F732,"mmdd"))))&gt;=801,(YEAR(F732)),(YEAR(F732)))),'Master Roster Data'!$M$1721:$N$1730,2,FALSE)))),"Player Appears to Be Too Old or Too Young",(VLOOKUP((IF((VALUE((TEXT(F732,"mmdd"))))&gt;=801,(YEAR(F732)),(YEAR(F732)))),'Master Roster Data'!$M$1721:$N$1730,2,FALSE))))))</f>
        <v/>
      </c>
      <c r="J732" s="13"/>
    </row>
    <row r="733" spans="2:10" ht="15" x14ac:dyDescent="0.2">
      <c r="B733" s="23"/>
      <c r="C733" s="24"/>
      <c r="D733" s="23"/>
      <c r="E733" s="24"/>
      <c r="F733" s="22"/>
      <c r="G733" s="26" t="str">
        <f t="shared" si="11"/>
        <v/>
      </c>
      <c r="H733" s="25" t="str">
        <f>(IF((COUNTBLANK(E733))=1,"",(IF((ISERROR((VLOOKUP((IF((VALUE((TEXT(F733,"mmdd"))))&gt;=801,(YEAR(F733)),(YEAR(F733)))),'Master Roster Data'!$M$1721:$N$1730,2,FALSE)))),"Player Appears to Be Too Old or Too Young",(VLOOKUP((IF((VALUE((TEXT(F733,"mmdd"))))&gt;=801,(YEAR(F733)),(YEAR(F733)))),'Master Roster Data'!$M$1721:$N$1730,2,FALSE))))))</f>
        <v/>
      </c>
      <c r="J733" s="13"/>
    </row>
    <row r="734" spans="2:10" ht="15" x14ac:dyDescent="0.2">
      <c r="B734" s="23"/>
      <c r="C734" s="24"/>
      <c r="D734" s="23"/>
      <c r="E734" s="24"/>
      <c r="F734" s="22"/>
      <c r="G734" s="26" t="str">
        <f t="shared" si="11"/>
        <v/>
      </c>
      <c r="H734" s="25" t="str">
        <f>(IF((COUNTBLANK(E734))=1,"",(IF((ISERROR((VLOOKUP((IF((VALUE((TEXT(F734,"mmdd"))))&gt;=801,(YEAR(F734)),(YEAR(F734)))),'Master Roster Data'!$M$1721:$N$1730,2,FALSE)))),"Player Appears to Be Too Old or Too Young",(VLOOKUP((IF((VALUE((TEXT(F734,"mmdd"))))&gt;=801,(YEAR(F734)),(YEAR(F734)))),'Master Roster Data'!$M$1721:$N$1730,2,FALSE))))))</f>
        <v/>
      </c>
      <c r="J734" s="13"/>
    </row>
    <row r="735" spans="2:10" ht="15" x14ac:dyDescent="0.2">
      <c r="B735" s="23"/>
      <c r="C735" s="24"/>
      <c r="D735" s="23"/>
      <c r="E735" s="24"/>
      <c r="F735" s="22"/>
      <c r="G735" s="26" t="str">
        <f t="shared" si="11"/>
        <v/>
      </c>
      <c r="H735" s="25" t="str">
        <f>(IF((COUNTBLANK(E735))=1,"",(IF((ISERROR((VLOOKUP((IF((VALUE((TEXT(F735,"mmdd"))))&gt;=801,(YEAR(F735)),(YEAR(F735)))),'Master Roster Data'!$M$1721:$N$1730,2,FALSE)))),"Player Appears to Be Too Old or Too Young",(VLOOKUP((IF((VALUE((TEXT(F735,"mmdd"))))&gt;=801,(YEAR(F735)),(YEAR(F735)))),'Master Roster Data'!$M$1721:$N$1730,2,FALSE))))))</f>
        <v/>
      </c>
      <c r="J735" s="13"/>
    </row>
    <row r="736" spans="2:10" ht="15" x14ac:dyDescent="0.2">
      <c r="B736" s="23"/>
      <c r="C736" s="24"/>
      <c r="D736" s="23"/>
      <c r="E736" s="24"/>
      <c r="F736" s="22"/>
      <c r="G736" s="26" t="str">
        <f t="shared" si="11"/>
        <v/>
      </c>
      <c r="H736" s="25" t="str">
        <f>(IF((COUNTBLANK(E736))=1,"",(IF((ISERROR((VLOOKUP((IF((VALUE((TEXT(F736,"mmdd"))))&gt;=801,(YEAR(F736)),(YEAR(F736)))),'Master Roster Data'!$M$1721:$N$1730,2,FALSE)))),"Player Appears to Be Too Old or Too Young",(VLOOKUP((IF((VALUE((TEXT(F736,"mmdd"))))&gt;=801,(YEAR(F736)),(YEAR(F736)))),'Master Roster Data'!$M$1721:$N$1730,2,FALSE))))))</f>
        <v/>
      </c>
      <c r="J736" s="13"/>
    </row>
    <row r="737" spans="2:10" ht="15" x14ac:dyDescent="0.2">
      <c r="B737" s="23"/>
      <c r="C737" s="24"/>
      <c r="D737" s="23"/>
      <c r="E737" s="24"/>
      <c r="F737" s="22"/>
      <c r="G737" s="26" t="str">
        <f t="shared" si="11"/>
        <v/>
      </c>
      <c r="H737" s="25" t="str">
        <f>(IF((COUNTBLANK(E737))=1,"",(IF((ISERROR((VLOOKUP((IF((VALUE((TEXT(F737,"mmdd"))))&gt;=801,(YEAR(F737)),(YEAR(F737)))),'Master Roster Data'!$M$1721:$N$1730,2,FALSE)))),"Player Appears to Be Too Old or Too Young",(VLOOKUP((IF((VALUE((TEXT(F737,"mmdd"))))&gt;=801,(YEAR(F737)),(YEAR(F737)))),'Master Roster Data'!$M$1721:$N$1730,2,FALSE))))))</f>
        <v/>
      </c>
      <c r="J737" s="13"/>
    </row>
    <row r="738" spans="2:10" ht="15" x14ac:dyDescent="0.2">
      <c r="B738" s="23"/>
      <c r="C738" s="24"/>
      <c r="D738" s="23"/>
      <c r="E738" s="24"/>
      <c r="F738" s="22"/>
      <c r="G738" s="26" t="str">
        <f t="shared" si="11"/>
        <v/>
      </c>
      <c r="H738" s="25" t="str">
        <f>(IF((COUNTBLANK(E738))=1,"",(IF((ISERROR((VLOOKUP((IF((VALUE((TEXT(F738,"mmdd"))))&gt;=801,(YEAR(F738)),(YEAR(F738)))),'Master Roster Data'!$M$1721:$N$1730,2,FALSE)))),"Player Appears to Be Too Old or Too Young",(VLOOKUP((IF((VALUE((TEXT(F738,"mmdd"))))&gt;=801,(YEAR(F738)),(YEAR(F738)))),'Master Roster Data'!$M$1721:$N$1730,2,FALSE))))))</f>
        <v/>
      </c>
      <c r="J738" s="13"/>
    </row>
    <row r="739" spans="2:10" ht="15" x14ac:dyDescent="0.2">
      <c r="B739" s="23"/>
      <c r="C739" s="24"/>
      <c r="D739" s="23"/>
      <c r="E739" s="24"/>
      <c r="F739" s="22"/>
      <c r="G739" s="26" t="str">
        <f t="shared" si="11"/>
        <v/>
      </c>
      <c r="H739" s="25" t="str">
        <f>(IF((COUNTBLANK(E739))=1,"",(IF((ISERROR((VLOOKUP((IF((VALUE((TEXT(F739,"mmdd"))))&gt;=801,(YEAR(F739)),(YEAR(F739)))),'Master Roster Data'!$M$1721:$N$1730,2,FALSE)))),"Player Appears to Be Too Old or Too Young",(VLOOKUP((IF((VALUE((TEXT(F739,"mmdd"))))&gt;=801,(YEAR(F739)),(YEAR(F739)))),'Master Roster Data'!$M$1721:$N$1730,2,FALSE))))))</f>
        <v/>
      </c>
      <c r="J739" s="13"/>
    </row>
    <row r="740" spans="2:10" ht="15" x14ac:dyDescent="0.2">
      <c r="B740" s="23"/>
      <c r="C740" s="24"/>
      <c r="D740" s="23"/>
      <c r="E740" s="24"/>
      <c r="F740" s="22"/>
      <c r="G740" s="26" t="str">
        <f t="shared" si="11"/>
        <v/>
      </c>
      <c r="H740" s="25" t="str">
        <f>(IF((COUNTBLANK(E740))=1,"",(IF((ISERROR((VLOOKUP((IF((VALUE((TEXT(F740,"mmdd"))))&gt;=801,(YEAR(F740)),(YEAR(F740)))),'Master Roster Data'!$M$1721:$N$1730,2,FALSE)))),"Player Appears to Be Too Old or Too Young",(VLOOKUP((IF((VALUE((TEXT(F740,"mmdd"))))&gt;=801,(YEAR(F740)),(YEAR(F740)))),'Master Roster Data'!$M$1721:$N$1730,2,FALSE))))))</f>
        <v/>
      </c>
      <c r="J740" s="13"/>
    </row>
    <row r="741" spans="2:10" ht="15" x14ac:dyDescent="0.2">
      <c r="B741" s="23"/>
      <c r="C741" s="24"/>
      <c r="D741" s="23"/>
      <c r="E741" s="24"/>
      <c r="F741" s="22"/>
      <c r="G741" s="26" t="str">
        <f t="shared" si="11"/>
        <v/>
      </c>
      <c r="H741" s="25" t="str">
        <f>(IF((COUNTBLANK(E741))=1,"",(IF((ISERROR((VLOOKUP((IF((VALUE((TEXT(F741,"mmdd"))))&gt;=801,(YEAR(F741)),(YEAR(F741)))),'Master Roster Data'!$M$1721:$N$1730,2,FALSE)))),"Player Appears to Be Too Old or Too Young",(VLOOKUP((IF((VALUE((TEXT(F741,"mmdd"))))&gt;=801,(YEAR(F741)),(YEAR(F741)))),'Master Roster Data'!$M$1721:$N$1730,2,FALSE))))))</f>
        <v/>
      </c>
      <c r="J741" s="13"/>
    </row>
    <row r="742" spans="2:10" ht="15" x14ac:dyDescent="0.2">
      <c r="B742" s="23"/>
      <c r="C742" s="24"/>
      <c r="D742" s="23"/>
      <c r="E742" s="24"/>
      <c r="F742" s="22"/>
      <c r="G742" s="26" t="str">
        <f t="shared" si="11"/>
        <v/>
      </c>
      <c r="H742" s="25" t="str">
        <f>(IF((COUNTBLANK(E742))=1,"",(IF((ISERROR((VLOOKUP((IF((VALUE((TEXT(F742,"mmdd"))))&gt;=801,(YEAR(F742)),(YEAR(F742)))),'Master Roster Data'!$M$1721:$N$1730,2,FALSE)))),"Player Appears to Be Too Old or Too Young",(VLOOKUP((IF((VALUE((TEXT(F742,"mmdd"))))&gt;=801,(YEAR(F742)),(YEAR(F742)))),'Master Roster Data'!$M$1721:$N$1730,2,FALSE))))))</f>
        <v/>
      </c>
      <c r="J742" s="13"/>
    </row>
    <row r="743" spans="2:10" ht="15" x14ac:dyDescent="0.2">
      <c r="B743" s="23"/>
      <c r="C743" s="24"/>
      <c r="D743" s="23"/>
      <c r="E743" s="24"/>
      <c r="F743" s="22"/>
      <c r="G743" s="26" t="str">
        <f t="shared" si="11"/>
        <v/>
      </c>
      <c r="H743" s="25" t="str">
        <f>(IF((COUNTBLANK(E743))=1,"",(IF((ISERROR((VLOOKUP((IF((VALUE((TEXT(F743,"mmdd"))))&gt;=801,(YEAR(F743)),(YEAR(F743)))),'Master Roster Data'!$M$1721:$N$1730,2,FALSE)))),"Player Appears to Be Too Old or Too Young",(VLOOKUP((IF((VALUE((TEXT(F743,"mmdd"))))&gt;=801,(YEAR(F743)),(YEAR(F743)))),'Master Roster Data'!$M$1721:$N$1730,2,FALSE))))))</f>
        <v/>
      </c>
      <c r="J743" s="13"/>
    </row>
    <row r="744" spans="2:10" ht="15" x14ac:dyDescent="0.2">
      <c r="B744" s="23"/>
      <c r="C744" s="24"/>
      <c r="D744" s="23"/>
      <c r="E744" s="24"/>
      <c r="F744" s="22"/>
      <c r="G744" s="26" t="str">
        <f t="shared" si="11"/>
        <v/>
      </c>
      <c r="H744" s="25" t="str">
        <f>(IF((COUNTBLANK(E744))=1,"",(IF((ISERROR((VLOOKUP((IF((VALUE((TEXT(F744,"mmdd"))))&gt;=801,(YEAR(F744)),(YEAR(F744)))),'Master Roster Data'!$M$1721:$N$1730,2,FALSE)))),"Player Appears to Be Too Old or Too Young",(VLOOKUP((IF((VALUE((TEXT(F744,"mmdd"))))&gt;=801,(YEAR(F744)),(YEAR(F744)))),'Master Roster Data'!$M$1721:$N$1730,2,FALSE))))))</f>
        <v/>
      </c>
      <c r="J744" s="13"/>
    </row>
    <row r="745" spans="2:10" ht="15" x14ac:dyDescent="0.2">
      <c r="B745" s="23"/>
      <c r="C745" s="24"/>
      <c r="D745" s="23"/>
      <c r="E745" s="24"/>
      <c r="F745" s="22"/>
      <c r="G745" s="26" t="str">
        <f t="shared" si="11"/>
        <v/>
      </c>
      <c r="H745" s="25" t="str">
        <f>(IF((COUNTBLANK(E745))=1,"",(IF((ISERROR((VLOOKUP((IF((VALUE((TEXT(F745,"mmdd"))))&gt;=801,(YEAR(F745)),(YEAR(F745)))),'Master Roster Data'!$M$1721:$N$1730,2,FALSE)))),"Player Appears to Be Too Old or Too Young",(VLOOKUP((IF((VALUE((TEXT(F745,"mmdd"))))&gt;=801,(YEAR(F745)),(YEAR(F745)))),'Master Roster Data'!$M$1721:$N$1730,2,FALSE))))))</f>
        <v/>
      </c>
      <c r="J745" s="13"/>
    </row>
    <row r="746" spans="2:10" ht="15" x14ac:dyDescent="0.2">
      <c r="B746" s="23"/>
      <c r="C746" s="24"/>
      <c r="D746" s="23"/>
      <c r="E746" s="24"/>
      <c r="F746" s="22"/>
      <c r="G746" s="26" t="str">
        <f t="shared" si="11"/>
        <v/>
      </c>
      <c r="H746" s="25" t="str">
        <f>(IF((COUNTBLANK(E746))=1,"",(IF((ISERROR((VLOOKUP((IF((VALUE((TEXT(F746,"mmdd"))))&gt;=801,(YEAR(F746)),(YEAR(F746)))),'Master Roster Data'!$M$1721:$N$1730,2,FALSE)))),"Player Appears to Be Too Old or Too Young",(VLOOKUP((IF((VALUE((TEXT(F746,"mmdd"))))&gt;=801,(YEAR(F746)),(YEAR(F746)))),'Master Roster Data'!$M$1721:$N$1730,2,FALSE))))))</f>
        <v/>
      </c>
      <c r="J746" s="13"/>
    </row>
    <row r="747" spans="2:10" ht="15" x14ac:dyDescent="0.2">
      <c r="B747" s="23"/>
      <c r="C747" s="24"/>
      <c r="D747" s="23"/>
      <c r="E747" s="24"/>
      <c r="F747" s="22"/>
      <c r="G747" s="26" t="str">
        <f t="shared" si="11"/>
        <v/>
      </c>
      <c r="H747" s="25" t="str">
        <f>(IF((COUNTBLANK(E747))=1,"",(IF((ISERROR((VLOOKUP((IF((VALUE((TEXT(F747,"mmdd"))))&gt;=801,(YEAR(F747)),(YEAR(F747)))),'Master Roster Data'!$M$1721:$N$1730,2,FALSE)))),"Player Appears to Be Too Old or Too Young",(VLOOKUP((IF((VALUE((TEXT(F747,"mmdd"))))&gt;=801,(YEAR(F747)),(YEAR(F747)))),'Master Roster Data'!$M$1721:$N$1730,2,FALSE))))))</f>
        <v/>
      </c>
      <c r="J747" s="13"/>
    </row>
    <row r="748" spans="2:10" ht="15" x14ac:dyDescent="0.2">
      <c r="B748" s="23"/>
      <c r="C748" s="24"/>
      <c r="D748" s="23"/>
      <c r="E748" s="24"/>
      <c r="F748" s="22"/>
      <c r="G748" s="26" t="str">
        <f t="shared" si="11"/>
        <v/>
      </c>
      <c r="H748" s="25" t="str">
        <f>(IF((COUNTBLANK(E748))=1,"",(IF((ISERROR((VLOOKUP((IF((VALUE((TEXT(F748,"mmdd"))))&gt;=801,(YEAR(F748)),(YEAR(F748)))),'Master Roster Data'!$M$1721:$N$1730,2,FALSE)))),"Player Appears to Be Too Old or Too Young",(VLOOKUP((IF((VALUE((TEXT(F748,"mmdd"))))&gt;=801,(YEAR(F748)),(YEAR(F748)))),'Master Roster Data'!$M$1721:$N$1730,2,FALSE))))))</f>
        <v/>
      </c>
      <c r="J748" s="13"/>
    </row>
    <row r="749" spans="2:10" ht="15" x14ac:dyDescent="0.2">
      <c r="B749" s="23"/>
      <c r="C749" s="24"/>
      <c r="D749" s="23"/>
      <c r="E749" s="24"/>
      <c r="F749" s="22"/>
      <c r="G749" s="26" t="str">
        <f t="shared" si="11"/>
        <v/>
      </c>
      <c r="H749" s="25" t="str">
        <f>(IF((COUNTBLANK(E749))=1,"",(IF((ISERROR((VLOOKUP((IF((VALUE((TEXT(F749,"mmdd"))))&gt;=801,(YEAR(F749)),(YEAR(F749)))),'Master Roster Data'!$M$1721:$N$1730,2,FALSE)))),"Player Appears to Be Too Old or Too Young",(VLOOKUP((IF((VALUE((TEXT(F749,"mmdd"))))&gt;=801,(YEAR(F749)),(YEAR(F749)))),'Master Roster Data'!$M$1721:$N$1730,2,FALSE))))))</f>
        <v/>
      </c>
      <c r="J749" s="13"/>
    </row>
    <row r="750" spans="2:10" ht="15" x14ac:dyDescent="0.2">
      <c r="B750" s="23"/>
      <c r="C750" s="24"/>
      <c r="D750" s="23"/>
      <c r="E750" s="24"/>
      <c r="F750" s="22"/>
      <c r="G750" s="26" t="str">
        <f t="shared" si="11"/>
        <v/>
      </c>
      <c r="H750" s="25" t="str">
        <f>(IF((COUNTBLANK(E750))=1,"",(IF((ISERROR((VLOOKUP((IF((VALUE((TEXT(F750,"mmdd"))))&gt;=801,(YEAR(F750)),(YEAR(F750)))),'Master Roster Data'!$M$1721:$N$1730,2,FALSE)))),"Player Appears to Be Too Old or Too Young",(VLOOKUP((IF((VALUE((TEXT(F750,"mmdd"))))&gt;=801,(YEAR(F750)),(YEAR(F750)))),'Master Roster Data'!$M$1721:$N$1730,2,FALSE))))))</f>
        <v/>
      </c>
      <c r="J750" s="13"/>
    </row>
    <row r="751" spans="2:10" ht="15" x14ac:dyDescent="0.2">
      <c r="B751" s="23"/>
      <c r="C751" s="24"/>
      <c r="D751" s="23"/>
      <c r="E751" s="24"/>
      <c r="F751" s="22"/>
      <c r="G751" s="26" t="str">
        <f t="shared" si="11"/>
        <v/>
      </c>
      <c r="H751" s="25" t="str">
        <f>(IF((COUNTBLANK(E751))=1,"",(IF((ISERROR((VLOOKUP((IF((VALUE((TEXT(F751,"mmdd"))))&gt;=801,(YEAR(F751)),(YEAR(F751)))),'Master Roster Data'!$M$1721:$N$1730,2,FALSE)))),"Player Appears to Be Too Old or Too Young",(VLOOKUP((IF((VALUE((TEXT(F751,"mmdd"))))&gt;=801,(YEAR(F751)),(YEAR(F751)))),'Master Roster Data'!$M$1721:$N$1730,2,FALSE))))))</f>
        <v/>
      </c>
      <c r="J751" s="13"/>
    </row>
    <row r="752" spans="2:10" ht="15" x14ac:dyDescent="0.2">
      <c r="B752" s="23"/>
      <c r="C752" s="24"/>
      <c r="D752" s="23"/>
      <c r="E752" s="24"/>
      <c r="F752" s="22"/>
      <c r="G752" s="26" t="str">
        <f t="shared" si="11"/>
        <v/>
      </c>
      <c r="H752" s="25" t="str">
        <f>(IF((COUNTBLANK(E752))=1,"",(IF((ISERROR((VLOOKUP((IF((VALUE((TEXT(F752,"mmdd"))))&gt;=801,(YEAR(F752)),(YEAR(F752)))),'Master Roster Data'!$M$1721:$N$1730,2,FALSE)))),"Player Appears to Be Too Old or Too Young",(VLOOKUP((IF((VALUE((TEXT(F752,"mmdd"))))&gt;=801,(YEAR(F752)),(YEAR(F752)))),'Master Roster Data'!$M$1721:$N$1730,2,FALSE))))))</f>
        <v/>
      </c>
      <c r="J752" s="13"/>
    </row>
    <row r="753" spans="2:10" ht="15" x14ac:dyDescent="0.2">
      <c r="B753" s="23"/>
      <c r="C753" s="24"/>
      <c r="D753" s="23"/>
      <c r="E753" s="24"/>
      <c r="F753" s="22"/>
      <c r="G753" s="26" t="str">
        <f t="shared" si="11"/>
        <v/>
      </c>
      <c r="H753" s="25" t="str">
        <f>(IF((COUNTBLANK(E753))=1,"",(IF((ISERROR((VLOOKUP((IF((VALUE((TEXT(F753,"mmdd"))))&gt;=801,(YEAR(F753)),(YEAR(F753)))),'Master Roster Data'!$M$1721:$N$1730,2,FALSE)))),"Player Appears to Be Too Old or Too Young",(VLOOKUP((IF((VALUE((TEXT(F753,"mmdd"))))&gt;=801,(YEAR(F753)),(YEAR(F753)))),'Master Roster Data'!$M$1721:$N$1730,2,FALSE))))))</f>
        <v/>
      </c>
      <c r="J753" s="13"/>
    </row>
    <row r="754" spans="2:10" ht="15" x14ac:dyDescent="0.2">
      <c r="B754" s="23"/>
      <c r="C754" s="24"/>
      <c r="D754" s="23"/>
      <c r="E754" s="24"/>
      <c r="F754" s="22"/>
      <c r="G754" s="26" t="str">
        <f t="shared" si="11"/>
        <v/>
      </c>
      <c r="H754" s="25" t="str">
        <f>(IF((COUNTBLANK(E754))=1,"",(IF((ISERROR((VLOOKUP((IF((VALUE((TEXT(F754,"mmdd"))))&gt;=801,(YEAR(F754)),(YEAR(F754)))),'Master Roster Data'!$M$1721:$N$1730,2,FALSE)))),"Player Appears to Be Too Old or Too Young",(VLOOKUP((IF((VALUE((TEXT(F754,"mmdd"))))&gt;=801,(YEAR(F754)),(YEAR(F754)))),'Master Roster Data'!$M$1721:$N$1730,2,FALSE))))))</f>
        <v/>
      </c>
      <c r="J754" s="13"/>
    </row>
    <row r="755" spans="2:10" ht="15" x14ac:dyDescent="0.2">
      <c r="B755" s="23"/>
      <c r="C755" s="24"/>
      <c r="D755" s="23"/>
      <c r="E755" s="24"/>
      <c r="F755" s="22"/>
      <c r="G755" s="26" t="str">
        <f t="shared" si="11"/>
        <v/>
      </c>
      <c r="H755" s="25" t="str">
        <f>(IF((COUNTBLANK(E755))=1,"",(IF((ISERROR((VLOOKUP((IF((VALUE((TEXT(F755,"mmdd"))))&gt;=801,(YEAR(F755)),(YEAR(F755)))),'Master Roster Data'!$M$1721:$N$1730,2,FALSE)))),"Player Appears to Be Too Old or Too Young",(VLOOKUP((IF((VALUE((TEXT(F755,"mmdd"))))&gt;=801,(YEAR(F755)),(YEAR(F755)))),'Master Roster Data'!$M$1721:$N$1730,2,FALSE))))))</f>
        <v/>
      </c>
      <c r="J755" s="13"/>
    </row>
    <row r="756" spans="2:10" ht="15" x14ac:dyDescent="0.2">
      <c r="B756" s="23"/>
      <c r="C756" s="24"/>
      <c r="D756" s="23"/>
      <c r="E756" s="24"/>
      <c r="F756" s="22"/>
      <c r="G756" s="26" t="str">
        <f t="shared" si="11"/>
        <v/>
      </c>
      <c r="H756" s="25" t="str">
        <f>(IF((COUNTBLANK(E756))=1,"",(IF((ISERROR((VLOOKUP((IF((VALUE((TEXT(F756,"mmdd"))))&gt;=801,(YEAR(F756)),(YEAR(F756)))),'Master Roster Data'!$M$1721:$N$1730,2,FALSE)))),"Player Appears to Be Too Old or Too Young",(VLOOKUP((IF((VALUE((TEXT(F756,"mmdd"))))&gt;=801,(YEAR(F756)),(YEAR(F756)))),'Master Roster Data'!$M$1721:$N$1730,2,FALSE))))))</f>
        <v/>
      </c>
      <c r="J756" s="13"/>
    </row>
    <row r="757" spans="2:10" ht="15" x14ac:dyDescent="0.2">
      <c r="B757" s="23"/>
      <c r="C757" s="24"/>
      <c r="D757" s="23"/>
      <c r="E757" s="24"/>
      <c r="F757" s="22"/>
      <c r="G757" s="26" t="str">
        <f t="shared" si="11"/>
        <v/>
      </c>
      <c r="H757" s="25" t="str">
        <f>(IF((COUNTBLANK(E757))=1,"",(IF((ISERROR((VLOOKUP((IF((VALUE((TEXT(F757,"mmdd"))))&gt;=801,(YEAR(F757)),(YEAR(F757)))),'Master Roster Data'!$M$1721:$N$1730,2,FALSE)))),"Player Appears to Be Too Old or Too Young",(VLOOKUP((IF((VALUE((TEXT(F757,"mmdd"))))&gt;=801,(YEAR(F757)),(YEAR(F757)))),'Master Roster Data'!$M$1721:$N$1730,2,FALSE))))))</f>
        <v/>
      </c>
      <c r="J757" s="13"/>
    </row>
    <row r="758" spans="2:10" ht="15" x14ac:dyDescent="0.2">
      <c r="B758" s="23"/>
      <c r="C758" s="24"/>
      <c r="D758" s="23"/>
      <c r="E758" s="24"/>
      <c r="F758" s="22"/>
      <c r="G758" s="26" t="str">
        <f t="shared" si="11"/>
        <v/>
      </c>
      <c r="H758" s="25" t="str">
        <f>(IF((COUNTBLANK(E758))=1,"",(IF((ISERROR((VLOOKUP((IF((VALUE((TEXT(F758,"mmdd"))))&gt;=801,(YEAR(F758)),(YEAR(F758)))),'Master Roster Data'!$M$1721:$N$1730,2,FALSE)))),"Player Appears to Be Too Old or Too Young",(VLOOKUP((IF((VALUE((TEXT(F758,"mmdd"))))&gt;=801,(YEAR(F758)),(YEAR(F758)))),'Master Roster Data'!$M$1721:$N$1730,2,FALSE))))))</f>
        <v/>
      </c>
      <c r="J758" s="13"/>
    </row>
    <row r="759" spans="2:10" ht="15" x14ac:dyDescent="0.2">
      <c r="B759" s="23"/>
      <c r="C759" s="24"/>
      <c r="D759" s="23"/>
      <c r="E759" s="24"/>
      <c r="F759" s="22"/>
      <c r="G759" s="26" t="str">
        <f t="shared" si="11"/>
        <v/>
      </c>
      <c r="H759" s="25" t="str">
        <f>(IF((COUNTBLANK(E759))=1,"",(IF((ISERROR((VLOOKUP((IF((VALUE((TEXT(F759,"mmdd"))))&gt;=801,(YEAR(F759)),(YEAR(F759)))),'Master Roster Data'!$M$1721:$N$1730,2,FALSE)))),"Player Appears to Be Too Old or Too Young",(VLOOKUP((IF((VALUE((TEXT(F759,"mmdd"))))&gt;=801,(YEAR(F759)),(YEAR(F759)))),'Master Roster Data'!$M$1721:$N$1730,2,FALSE))))))</f>
        <v/>
      </c>
      <c r="J759" s="13"/>
    </row>
    <row r="760" spans="2:10" ht="15" x14ac:dyDescent="0.2">
      <c r="B760" s="23"/>
      <c r="C760" s="24"/>
      <c r="D760" s="23"/>
      <c r="E760" s="24"/>
      <c r="F760" s="22"/>
      <c r="G760" s="26" t="str">
        <f t="shared" si="11"/>
        <v/>
      </c>
      <c r="H760" s="25" t="str">
        <f>(IF((COUNTBLANK(E760))=1,"",(IF((ISERROR((VLOOKUP((IF((VALUE((TEXT(F760,"mmdd"))))&gt;=801,(YEAR(F760)),(YEAR(F760)))),'Master Roster Data'!$M$1721:$N$1730,2,FALSE)))),"Player Appears to Be Too Old or Too Young",(VLOOKUP((IF((VALUE((TEXT(F760,"mmdd"))))&gt;=801,(YEAR(F760)),(YEAR(F760)))),'Master Roster Data'!$M$1721:$N$1730,2,FALSE))))))</f>
        <v/>
      </c>
      <c r="J760" s="13"/>
    </row>
    <row r="761" spans="2:10" ht="15" x14ac:dyDescent="0.2">
      <c r="B761" s="23"/>
      <c r="C761" s="24"/>
      <c r="D761" s="23"/>
      <c r="E761" s="24"/>
      <c r="F761" s="22"/>
      <c r="G761" s="26" t="str">
        <f t="shared" si="11"/>
        <v/>
      </c>
      <c r="H761" s="25" t="str">
        <f>(IF((COUNTBLANK(E761))=1,"",(IF((ISERROR((VLOOKUP((IF((VALUE((TEXT(F761,"mmdd"))))&gt;=801,(YEAR(F761)),(YEAR(F761)))),'Master Roster Data'!$M$1721:$N$1730,2,FALSE)))),"Player Appears to Be Too Old or Too Young",(VLOOKUP((IF((VALUE((TEXT(F761,"mmdd"))))&gt;=801,(YEAR(F761)),(YEAR(F761)))),'Master Roster Data'!$M$1721:$N$1730,2,FALSE))))))</f>
        <v/>
      </c>
      <c r="J761" s="13"/>
    </row>
    <row r="762" spans="2:10" ht="15" x14ac:dyDescent="0.2">
      <c r="B762" s="23"/>
      <c r="C762" s="24"/>
      <c r="D762" s="23"/>
      <c r="E762" s="24"/>
      <c r="F762" s="22"/>
      <c r="G762" s="26" t="str">
        <f t="shared" si="11"/>
        <v/>
      </c>
      <c r="H762" s="25" t="str">
        <f>(IF((COUNTBLANK(E762))=1,"",(IF((ISERROR((VLOOKUP((IF((VALUE((TEXT(F762,"mmdd"))))&gt;=801,(YEAR(F762)),(YEAR(F762)))),'Master Roster Data'!$M$1721:$N$1730,2,FALSE)))),"Player Appears to Be Too Old or Too Young",(VLOOKUP((IF((VALUE((TEXT(F762,"mmdd"))))&gt;=801,(YEAR(F762)),(YEAR(F762)))),'Master Roster Data'!$M$1721:$N$1730,2,FALSE))))))</f>
        <v/>
      </c>
      <c r="J762" s="13"/>
    </row>
    <row r="763" spans="2:10" ht="15" x14ac:dyDescent="0.2">
      <c r="B763" s="23"/>
      <c r="C763" s="24"/>
      <c r="D763" s="23"/>
      <c r="E763" s="24"/>
      <c r="F763" s="22"/>
      <c r="G763" s="26" t="str">
        <f t="shared" si="11"/>
        <v/>
      </c>
      <c r="H763" s="25" t="str">
        <f>(IF((COUNTBLANK(E763))=1,"",(IF((ISERROR((VLOOKUP((IF((VALUE((TEXT(F763,"mmdd"))))&gt;=801,(YEAR(F763)),(YEAR(F763)))),'Master Roster Data'!$M$1721:$N$1730,2,FALSE)))),"Player Appears to Be Too Old or Too Young",(VLOOKUP((IF((VALUE((TEXT(F763,"mmdd"))))&gt;=801,(YEAR(F763)),(YEAR(F763)))),'Master Roster Data'!$M$1721:$N$1730,2,FALSE))))))</f>
        <v/>
      </c>
      <c r="J763" s="13"/>
    </row>
    <row r="764" spans="2:10" ht="15" x14ac:dyDescent="0.2">
      <c r="B764" s="23"/>
      <c r="C764" s="24"/>
      <c r="D764" s="23"/>
      <c r="E764" s="24"/>
      <c r="F764" s="22"/>
      <c r="G764" s="26" t="str">
        <f t="shared" si="11"/>
        <v/>
      </c>
      <c r="H764" s="25" t="str">
        <f>(IF((COUNTBLANK(E764))=1,"",(IF((ISERROR((VLOOKUP((IF((VALUE((TEXT(F764,"mmdd"))))&gt;=801,(YEAR(F764)),(YEAR(F764)))),'Master Roster Data'!$M$1721:$N$1730,2,FALSE)))),"Player Appears to Be Too Old or Too Young",(VLOOKUP((IF((VALUE((TEXT(F764,"mmdd"))))&gt;=801,(YEAR(F764)),(YEAR(F764)))),'Master Roster Data'!$M$1721:$N$1730,2,FALSE))))))</f>
        <v/>
      </c>
      <c r="J764" s="13"/>
    </row>
    <row r="765" spans="2:10" ht="15" x14ac:dyDescent="0.2">
      <c r="B765" s="23"/>
      <c r="C765" s="24"/>
      <c r="D765" s="23"/>
      <c r="E765" s="24"/>
      <c r="F765" s="22"/>
      <c r="G765" s="26" t="str">
        <f t="shared" si="11"/>
        <v/>
      </c>
      <c r="H765" s="25" t="str">
        <f>(IF((COUNTBLANK(E765))=1,"",(IF((ISERROR((VLOOKUP((IF((VALUE((TEXT(F765,"mmdd"))))&gt;=801,(YEAR(F765)),(YEAR(F765)))),'Master Roster Data'!$M$1721:$N$1730,2,FALSE)))),"Player Appears to Be Too Old or Too Young",(VLOOKUP((IF((VALUE((TEXT(F765,"mmdd"))))&gt;=801,(YEAR(F765)),(YEAR(F765)))),'Master Roster Data'!$M$1721:$N$1730,2,FALSE))))))</f>
        <v/>
      </c>
      <c r="J765" s="13"/>
    </row>
    <row r="766" spans="2:10" ht="15" x14ac:dyDescent="0.2">
      <c r="B766" s="23"/>
      <c r="C766" s="24"/>
      <c r="D766" s="23"/>
      <c r="E766" s="24"/>
      <c r="F766" s="22"/>
      <c r="G766" s="26" t="str">
        <f t="shared" si="11"/>
        <v/>
      </c>
      <c r="H766" s="25" t="str">
        <f>(IF((COUNTBLANK(E766))=1,"",(IF((ISERROR((VLOOKUP((IF((VALUE((TEXT(F766,"mmdd"))))&gt;=801,(YEAR(F766)),(YEAR(F766)))),'Master Roster Data'!$M$1721:$N$1730,2,FALSE)))),"Player Appears to Be Too Old or Too Young",(VLOOKUP((IF((VALUE((TEXT(F766,"mmdd"))))&gt;=801,(YEAR(F766)),(YEAR(F766)))),'Master Roster Data'!$M$1721:$N$1730,2,FALSE))))))</f>
        <v/>
      </c>
      <c r="J766" s="13"/>
    </row>
    <row r="767" spans="2:10" ht="15" x14ac:dyDescent="0.2">
      <c r="B767" s="23"/>
      <c r="C767" s="24"/>
      <c r="D767" s="23"/>
      <c r="E767" s="24"/>
      <c r="F767" s="22"/>
      <c r="G767" s="26" t="str">
        <f t="shared" si="11"/>
        <v/>
      </c>
      <c r="H767" s="25" t="str">
        <f>(IF((COUNTBLANK(E767))=1,"",(IF((ISERROR((VLOOKUP((IF((VALUE((TEXT(F767,"mmdd"))))&gt;=801,(YEAR(F767)),(YEAR(F767)))),'Master Roster Data'!$M$1721:$N$1730,2,FALSE)))),"Player Appears to Be Too Old or Too Young",(VLOOKUP((IF((VALUE((TEXT(F767,"mmdd"))))&gt;=801,(YEAR(F767)),(YEAR(F767)))),'Master Roster Data'!$M$1721:$N$1730,2,FALSE))))))</f>
        <v/>
      </c>
      <c r="J767" s="13"/>
    </row>
    <row r="768" spans="2:10" ht="15" x14ac:dyDescent="0.2">
      <c r="B768" s="23"/>
      <c r="C768" s="24"/>
      <c r="D768" s="23"/>
      <c r="E768" s="24"/>
      <c r="F768" s="22"/>
      <c r="G768" s="26" t="str">
        <f t="shared" si="11"/>
        <v/>
      </c>
      <c r="H768" s="25" t="str">
        <f>(IF((COUNTBLANK(E768))=1,"",(IF((ISERROR((VLOOKUP((IF((VALUE((TEXT(F768,"mmdd"))))&gt;=801,(YEAR(F768)),(YEAR(F768)))),'Master Roster Data'!$M$1721:$N$1730,2,FALSE)))),"Player Appears to Be Too Old or Too Young",(VLOOKUP((IF((VALUE((TEXT(F768,"mmdd"))))&gt;=801,(YEAR(F768)),(YEAR(F768)))),'Master Roster Data'!$M$1721:$N$1730,2,FALSE))))))</f>
        <v/>
      </c>
      <c r="J768" s="13"/>
    </row>
    <row r="769" spans="2:10" ht="15" x14ac:dyDescent="0.2">
      <c r="B769" s="23"/>
      <c r="C769" s="24"/>
      <c r="D769" s="23"/>
      <c r="E769" s="24"/>
      <c r="F769" s="22"/>
      <c r="G769" s="26" t="str">
        <f t="shared" si="11"/>
        <v/>
      </c>
      <c r="H769" s="25" t="str">
        <f>(IF((COUNTBLANK(E769))=1,"",(IF((ISERROR((VLOOKUP((IF((VALUE((TEXT(F769,"mmdd"))))&gt;=801,(YEAR(F769)),(YEAR(F769)))),'Master Roster Data'!$M$1721:$N$1730,2,FALSE)))),"Player Appears to Be Too Old or Too Young",(VLOOKUP((IF((VALUE((TEXT(F769,"mmdd"))))&gt;=801,(YEAR(F769)),(YEAR(F769)))),'Master Roster Data'!$M$1721:$N$1730,2,FALSE))))))</f>
        <v/>
      </c>
      <c r="J769" s="13"/>
    </row>
    <row r="770" spans="2:10" ht="15" x14ac:dyDescent="0.2">
      <c r="B770" s="23"/>
      <c r="C770" s="24"/>
      <c r="D770" s="23"/>
      <c r="E770" s="24"/>
      <c r="F770" s="22"/>
      <c r="G770" s="26" t="str">
        <f t="shared" si="11"/>
        <v/>
      </c>
      <c r="H770" s="25" t="str">
        <f>(IF((COUNTBLANK(E770))=1,"",(IF((ISERROR((VLOOKUP((IF((VALUE((TEXT(F770,"mmdd"))))&gt;=801,(YEAR(F770)),(YEAR(F770)))),'Master Roster Data'!$M$1721:$N$1730,2,FALSE)))),"Player Appears to Be Too Old or Too Young",(VLOOKUP((IF((VALUE((TEXT(F770,"mmdd"))))&gt;=801,(YEAR(F770)),(YEAR(F770)))),'Master Roster Data'!$M$1721:$N$1730,2,FALSE))))))</f>
        <v/>
      </c>
      <c r="J770" s="13"/>
    </row>
    <row r="771" spans="2:10" ht="15" x14ac:dyDescent="0.2">
      <c r="B771" s="23"/>
      <c r="C771" s="24"/>
      <c r="D771" s="23"/>
      <c r="E771" s="24"/>
      <c r="F771" s="22"/>
      <c r="G771" s="26" t="str">
        <f t="shared" si="11"/>
        <v/>
      </c>
      <c r="H771" s="25" t="str">
        <f>(IF((COUNTBLANK(E771))=1,"",(IF((ISERROR((VLOOKUP((IF((VALUE((TEXT(F771,"mmdd"))))&gt;=801,(YEAR(F771)),(YEAR(F771)))),'Master Roster Data'!$M$1721:$N$1730,2,FALSE)))),"Player Appears to Be Too Old or Too Young",(VLOOKUP((IF((VALUE((TEXT(F771,"mmdd"))))&gt;=801,(YEAR(F771)),(YEAR(F771)))),'Master Roster Data'!$M$1721:$N$1730,2,FALSE))))))</f>
        <v/>
      </c>
      <c r="J771" s="13"/>
    </row>
    <row r="772" spans="2:10" ht="15" x14ac:dyDescent="0.2">
      <c r="B772" s="23"/>
      <c r="C772" s="24"/>
      <c r="D772" s="23"/>
      <c r="E772" s="24"/>
      <c r="F772" s="22"/>
      <c r="G772" s="26" t="str">
        <f t="shared" si="11"/>
        <v/>
      </c>
      <c r="H772" s="25" t="str">
        <f>(IF((COUNTBLANK(E772))=1,"",(IF((ISERROR((VLOOKUP((IF((VALUE((TEXT(F772,"mmdd"))))&gt;=801,(YEAR(F772)),(YEAR(F772)))),'Master Roster Data'!$M$1721:$N$1730,2,FALSE)))),"Player Appears to Be Too Old or Too Young",(VLOOKUP((IF((VALUE((TEXT(F772,"mmdd"))))&gt;=801,(YEAR(F772)),(YEAR(F772)))),'Master Roster Data'!$M$1721:$N$1730,2,FALSE))))))</f>
        <v/>
      </c>
      <c r="J772" s="13"/>
    </row>
    <row r="773" spans="2:10" ht="15" x14ac:dyDescent="0.2">
      <c r="B773" s="23"/>
      <c r="C773" s="24"/>
      <c r="D773" s="23"/>
      <c r="E773" s="24"/>
      <c r="F773" s="22"/>
      <c r="G773" s="26" t="str">
        <f t="shared" si="11"/>
        <v/>
      </c>
      <c r="H773" s="25" t="str">
        <f>(IF((COUNTBLANK(E773))=1,"",(IF((ISERROR((VLOOKUP((IF((VALUE((TEXT(F773,"mmdd"))))&gt;=801,(YEAR(F773)),(YEAR(F773)))),'Master Roster Data'!$M$1721:$N$1730,2,FALSE)))),"Player Appears to Be Too Old or Too Young",(VLOOKUP((IF((VALUE((TEXT(F773,"mmdd"))))&gt;=801,(YEAR(F773)),(YEAR(F773)))),'Master Roster Data'!$M$1721:$N$1730,2,FALSE))))))</f>
        <v/>
      </c>
      <c r="J773" s="13"/>
    </row>
    <row r="774" spans="2:10" ht="15" x14ac:dyDescent="0.2">
      <c r="B774" s="23"/>
      <c r="C774" s="24"/>
      <c r="D774" s="23"/>
      <c r="E774" s="24"/>
      <c r="F774" s="22"/>
      <c r="G774" s="26" t="str">
        <f t="shared" ref="G774:G837" si="12">(IF(H774&gt;(MID(B774,1,3)),"Waiver Required",""))</f>
        <v/>
      </c>
      <c r="H774" s="25" t="str">
        <f>(IF((COUNTBLANK(E774))=1,"",(IF((ISERROR((VLOOKUP((IF((VALUE((TEXT(F774,"mmdd"))))&gt;=801,(YEAR(F774)),(YEAR(F774)))),'Master Roster Data'!$M$1721:$N$1730,2,FALSE)))),"Player Appears to Be Too Old or Too Young",(VLOOKUP((IF((VALUE((TEXT(F774,"mmdd"))))&gt;=801,(YEAR(F774)),(YEAR(F774)))),'Master Roster Data'!$M$1721:$N$1730,2,FALSE))))))</f>
        <v/>
      </c>
      <c r="J774" s="13"/>
    </row>
    <row r="775" spans="2:10" ht="15" x14ac:dyDescent="0.2">
      <c r="B775" s="23"/>
      <c r="C775" s="24"/>
      <c r="D775" s="23"/>
      <c r="E775" s="24"/>
      <c r="F775" s="22"/>
      <c r="G775" s="26" t="str">
        <f t="shared" si="12"/>
        <v/>
      </c>
      <c r="H775" s="25" t="str">
        <f>(IF((COUNTBLANK(E775))=1,"",(IF((ISERROR((VLOOKUP((IF((VALUE((TEXT(F775,"mmdd"))))&gt;=801,(YEAR(F775)),(YEAR(F775)))),'Master Roster Data'!$M$1721:$N$1730,2,FALSE)))),"Player Appears to Be Too Old or Too Young",(VLOOKUP((IF((VALUE((TEXT(F775,"mmdd"))))&gt;=801,(YEAR(F775)),(YEAR(F775)))),'Master Roster Data'!$M$1721:$N$1730,2,FALSE))))))</f>
        <v/>
      </c>
      <c r="J775" s="13"/>
    </row>
    <row r="776" spans="2:10" ht="15" x14ac:dyDescent="0.2">
      <c r="B776" s="23"/>
      <c r="C776" s="24"/>
      <c r="D776" s="23"/>
      <c r="E776" s="24"/>
      <c r="F776" s="22"/>
      <c r="G776" s="26" t="str">
        <f t="shared" si="12"/>
        <v/>
      </c>
      <c r="H776" s="25" t="str">
        <f>(IF((COUNTBLANK(E776))=1,"",(IF((ISERROR((VLOOKUP((IF((VALUE((TEXT(F776,"mmdd"))))&gt;=801,(YEAR(F776)),(YEAR(F776)))),'Master Roster Data'!$M$1721:$N$1730,2,FALSE)))),"Player Appears to Be Too Old or Too Young",(VLOOKUP((IF((VALUE((TEXT(F776,"mmdd"))))&gt;=801,(YEAR(F776)),(YEAR(F776)))),'Master Roster Data'!$M$1721:$N$1730,2,FALSE))))))</f>
        <v/>
      </c>
      <c r="J776" s="13"/>
    </row>
    <row r="777" spans="2:10" ht="15" x14ac:dyDescent="0.2">
      <c r="B777" s="23"/>
      <c r="C777" s="24"/>
      <c r="D777" s="23"/>
      <c r="E777" s="24"/>
      <c r="F777" s="22"/>
      <c r="G777" s="26" t="str">
        <f t="shared" si="12"/>
        <v/>
      </c>
      <c r="H777" s="25" t="str">
        <f>(IF((COUNTBLANK(E777))=1,"",(IF((ISERROR((VLOOKUP((IF((VALUE((TEXT(F777,"mmdd"))))&gt;=801,(YEAR(F777)),(YEAR(F777)))),'Master Roster Data'!$M$1721:$N$1730,2,FALSE)))),"Player Appears to Be Too Old or Too Young",(VLOOKUP((IF((VALUE((TEXT(F777,"mmdd"))))&gt;=801,(YEAR(F777)),(YEAR(F777)))),'Master Roster Data'!$M$1721:$N$1730,2,FALSE))))))</f>
        <v/>
      </c>
      <c r="J777" s="13"/>
    </row>
    <row r="778" spans="2:10" ht="15" x14ac:dyDescent="0.2">
      <c r="B778" s="23"/>
      <c r="C778" s="24"/>
      <c r="D778" s="23"/>
      <c r="E778" s="24"/>
      <c r="F778" s="22"/>
      <c r="G778" s="26" t="str">
        <f t="shared" si="12"/>
        <v/>
      </c>
      <c r="H778" s="25" t="str">
        <f>(IF((COUNTBLANK(E778))=1,"",(IF((ISERROR((VLOOKUP((IF((VALUE((TEXT(F778,"mmdd"))))&gt;=801,(YEAR(F778)),(YEAR(F778)))),'Master Roster Data'!$M$1721:$N$1730,2,FALSE)))),"Player Appears to Be Too Old or Too Young",(VLOOKUP((IF((VALUE((TEXT(F778,"mmdd"))))&gt;=801,(YEAR(F778)),(YEAR(F778)))),'Master Roster Data'!$M$1721:$N$1730,2,FALSE))))))</f>
        <v/>
      </c>
      <c r="J778" s="13"/>
    </row>
    <row r="779" spans="2:10" ht="15" x14ac:dyDescent="0.2">
      <c r="B779" s="23"/>
      <c r="C779" s="24"/>
      <c r="D779" s="23"/>
      <c r="E779" s="24"/>
      <c r="F779" s="22"/>
      <c r="G779" s="26" t="str">
        <f t="shared" si="12"/>
        <v/>
      </c>
      <c r="H779" s="25" t="str">
        <f>(IF((COUNTBLANK(E779))=1,"",(IF((ISERROR((VLOOKUP((IF((VALUE((TEXT(F779,"mmdd"))))&gt;=801,(YEAR(F779)),(YEAR(F779)))),'Master Roster Data'!$M$1721:$N$1730,2,FALSE)))),"Player Appears to Be Too Old or Too Young",(VLOOKUP((IF((VALUE((TEXT(F779,"mmdd"))))&gt;=801,(YEAR(F779)),(YEAR(F779)))),'Master Roster Data'!$M$1721:$N$1730,2,FALSE))))))</f>
        <v/>
      </c>
      <c r="J779" s="13"/>
    </row>
    <row r="780" spans="2:10" ht="15" x14ac:dyDescent="0.2">
      <c r="B780" s="23"/>
      <c r="C780" s="24"/>
      <c r="D780" s="23"/>
      <c r="E780" s="24"/>
      <c r="F780" s="22"/>
      <c r="G780" s="26" t="str">
        <f t="shared" si="12"/>
        <v/>
      </c>
      <c r="H780" s="25" t="str">
        <f>(IF((COUNTBLANK(E780))=1,"",(IF((ISERROR((VLOOKUP((IF((VALUE((TEXT(F780,"mmdd"))))&gt;=801,(YEAR(F780)),(YEAR(F780)))),'Master Roster Data'!$M$1721:$N$1730,2,FALSE)))),"Player Appears to Be Too Old or Too Young",(VLOOKUP((IF((VALUE((TEXT(F780,"mmdd"))))&gt;=801,(YEAR(F780)),(YEAR(F780)))),'Master Roster Data'!$M$1721:$N$1730,2,FALSE))))))</f>
        <v/>
      </c>
      <c r="J780" s="13"/>
    </row>
    <row r="781" spans="2:10" ht="15" x14ac:dyDescent="0.2">
      <c r="B781" s="23"/>
      <c r="C781" s="24"/>
      <c r="D781" s="23"/>
      <c r="E781" s="24"/>
      <c r="F781" s="22"/>
      <c r="G781" s="26" t="str">
        <f t="shared" si="12"/>
        <v/>
      </c>
      <c r="H781" s="25" t="str">
        <f>(IF((COUNTBLANK(E781))=1,"",(IF((ISERROR((VLOOKUP((IF((VALUE((TEXT(F781,"mmdd"))))&gt;=801,(YEAR(F781)),(YEAR(F781)))),'Master Roster Data'!$M$1721:$N$1730,2,FALSE)))),"Player Appears to Be Too Old or Too Young",(VLOOKUP((IF((VALUE((TEXT(F781,"mmdd"))))&gt;=801,(YEAR(F781)),(YEAR(F781)))),'Master Roster Data'!$M$1721:$N$1730,2,FALSE))))))</f>
        <v/>
      </c>
      <c r="J781" s="13"/>
    </row>
    <row r="782" spans="2:10" ht="15" x14ac:dyDescent="0.2">
      <c r="B782" s="23"/>
      <c r="C782" s="24"/>
      <c r="D782" s="23"/>
      <c r="E782" s="24"/>
      <c r="F782" s="22"/>
      <c r="G782" s="26" t="str">
        <f t="shared" si="12"/>
        <v/>
      </c>
      <c r="H782" s="25" t="str">
        <f>(IF((COUNTBLANK(E782))=1,"",(IF((ISERROR((VLOOKUP((IF((VALUE((TEXT(F782,"mmdd"))))&gt;=801,(YEAR(F782)),(YEAR(F782)))),'Master Roster Data'!$M$1721:$N$1730,2,FALSE)))),"Player Appears to Be Too Old or Too Young",(VLOOKUP((IF((VALUE((TEXT(F782,"mmdd"))))&gt;=801,(YEAR(F782)),(YEAR(F782)))),'Master Roster Data'!$M$1721:$N$1730,2,FALSE))))))</f>
        <v/>
      </c>
      <c r="J782" s="13"/>
    </row>
    <row r="783" spans="2:10" ht="15" x14ac:dyDescent="0.2">
      <c r="B783" s="23"/>
      <c r="C783" s="24"/>
      <c r="D783" s="23"/>
      <c r="E783" s="24"/>
      <c r="F783" s="22"/>
      <c r="G783" s="26" t="str">
        <f t="shared" si="12"/>
        <v/>
      </c>
      <c r="H783" s="25" t="str">
        <f>(IF((COUNTBLANK(E783))=1,"",(IF((ISERROR((VLOOKUP((IF((VALUE((TEXT(F783,"mmdd"))))&gt;=801,(YEAR(F783)),(YEAR(F783)))),'Master Roster Data'!$M$1721:$N$1730,2,FALSE)))),"Player Appears to Be Too Old or Too Young",(VLOOKUP((IF((VALUE((TEXT(F783,"mmdd"))))&gt;=801,(YEAR(F783)),(YEAR(F783)))),'Master Roster Data'!$M$1721:$N$1730,2,FALSE))))))</f>
        <v/>
      </c>
      <c r="J783" s="13"/>
    </row>
    <row r="784" spans="2:10" ht="15" x14ac:dyDescent="0.2">
      <c r="B784" s="23"/>
      <c r="C784" s="24"/>
      <c r="D784" s="23"/>
      <c r="E784" s="24"/>
      <c r="F784" s="22"/>
      <c r="G784" s="26" t="str">
        <f t="shared" si="12"/>
        <v/>
      </c>
      <c r="H784" s="25" t="str">
        <f>(IF((COUNTBLANK(E784))=1,"",(IF((ISERROR((VLOOKUP((IF((VALUE((TEXT(F784,"mmdd"))))&gt;=801,(YEAR(F784)),(YEAR(F784)))),'Master Roster Data'!$M$1721:$N$1730,2,FALSE)))),"Player Appears to Be Too Old or Too Young",(VLOOKUP((IF((VALUE((TEXT(F784,"mmdd"))))&gt;=801,(YEAR(F784)),(YEAR(F784)))),'Master Roster Data'!$M$1721:$N$1730,2,FALSE))))))</f>
        <v/>
      </c>
      <c r="J784" s="13"/>
    </row>
    <row r="785" spans="2:10" ht="15" x14ac:dyDescent="0.2">
      <c r="B785" s="23"/>
      <c r="C785" s="24"/>
      <c r="D785" s="23"/>
      <c r="E785" s="24"/>
      <c r="F785" s="22"/>
      <c r="G785" s="26" t="str">
        <f t="shared" si="12"/>
        <v/>
      </c>
      <c r="H785" s="25" t="str">
        <f>(IF((COUNTBLANK(E785))=1,"",(IF((ISERROR((VLOOKUP((IF((VALUE((TEXT(F785,"mmdd"))))&gt;=801,(YEAR(F785)),(YEAR(F785)))),'Master Roster Data'!$M$1721:$N$1730,2,FALSE)))),"Player Appears to Be Too Old or Too Young",(VLOOKUP((IF((VALUE((TEXT(F785,"mmdd"))))&gt;=801,(YEAR(F785)),(YEAR(F785)))),'Master Roster Data'!$M$1721:$N$1730,2,FALSE))))))</f>
        <v/>
      </c>
      <c r="J785" s="13"/>
    </row>
    <row r="786" spans="2:10" ht="15" x14ac:dyDescent="0.2">
      <c r="B786" s="23"/>
      <c r="C786" s="24"/>
      <c r="D786" s="23"/>
      <c r="E786" s="24"/>
      <c r="F786" s="22"/>
      <c r="G786" s="26" t="str">
        <f t="shared" si="12"/>
        <v/>
      </c>
      <c r="H786" s="25" t="str">
        <f>(IF((COUNTBLANK(E786))=1,"",(IF((ISERROR((VLOOKUP((IF((VALUE((TEXT(F786,"mmdd"))))&gt;=801,(YEAR(F786)),(YEAR(F786)))),'Master Roster Data'!$M$1721:$N$1730,2,FALSE)))),"Player Appears to Be Too Old or Too Young",(VLOOKUP((IF((VALUE((TEXT(F786,"mmdd"))))&gt;=801,(YEAR(F786)),(YEAR(F786)))),'Master Roster Data'!$M$1721:$N$1730,2,FALSE))))))</f>
        <v/>
      </c>
      <c r="J786" s="13"/>
    </row>
    <row r="787" spans="2:10" ht="15" x14ac:dyDescent="0.2">
      <c r="B787" s="23"/>
      <c r="C787" s="24"/>
      <c r="D787" s="23"/>
      <c r="E787" s="24"/>
      <c r="F787" s="22"/>
      <c r="G787" s="26" t="str">
        <f t="shared" si="12"/>
        <v/>
      </c>
      <c r="H787" s="25" t="str">
        <f>(IF((COUNTBLANK(E787))=1,"",(IF((ISERROR((VLOOKUP((IF((VALUE((TEXT(F787,"mmdd"))))&gt;=801,(YEAR(F787)),(YEAR(F787)))),'Master Roster Data'!$M$1721:$N$1730,2,FALSE)))),"Player Appears to Be Too Old or Too Young",(VLOOKUP((IF((VALUE((TEXT(F787,"mmdd"))))&gt;=801,(YEAR(F787)),(YEAR(F787)))),'Master Roster Data'!$M$1721:$N$1730,2,FALSE))))))</f>
        <v/>
      </c>
      <c r="J787" s="13"/>
    </row>
    <row r="788" spans="2:10" ht="15" x14ac:dyDescent="0.2">
      <c r="B788" s="23"/>
      <c r="C788" s="24"/>
      <c r="D788" s="23"/>
      <c r="E788" s="24"/>
      <c r="F788" s="22"/>
      <c r="G788" s="26" t="str">
        <f t="shared" si="12"/>
        <v/>
      </c>
      <c r="H788" s="25" t="str">
        <f>(IF((COUNTBLANK(E788))=1,"",(IF((ISERROR((VLOOKUP((IF((VALUE((TEXT(F788,"mmdd"))))&gt;=801,(YEAR(F788)),(YEAR(F788)))),'Master Roster Data'!$M$1721:$N$1730,2,FALSE)))),"Player Appears to Be Too Old or Too Young",(VLOOKUP((IF((VALUE((TEXT(F788,"mmdd"))))&gt;=801,(YEAR(F788)),(YEAR(F788)))),'Master Roster Data'!$M$1721:$N$1730,2,FALSE))))))</f>
        <v/>
      </c>
      <c r="J788" s="13"/>
    </row>
    <row r="789" spans="2:10" ht="15" x14ac:dyDescent="0.2">
      <c r="B789" s="23"/>
      <c r="C789" s="24"/>
      <c r="D789" s="23"/>
      <c r="E789" s="24"/>
      <c r="F789" s="22"/>
      <c r="G789" s="26" t="str">
        <f t="shared" si="12"/>
        <v/>
      </c>
      <c r="H789" s="25" t="str">
        <f>(IF((COUNTBLANK(E789))=1,"",(IF((ISERROR((VLOOKUP((IF((VALUE((TEXT(F789,"mmdd"))))&gt;=801,(YEAR(F789)),(YEAR(F789)))),'Master Roster Data'!$M$1721:$N$1730,2,FALSE)))),"Player Appears to Be Too Old or Too Young",(VLOOKUP((IF((VALUE((TEXT(F789,"mmdd"))))&gt;=801,(YEAR(F789)),(YEAR(F789)))),'Master Roster Data'!$M$1721:$N$1730,2,FALSE))))))</f>
        <v/>
      </c>
      <c r="J789" s="13"/>
    </row>
    <row r="790" spans="2:10" ht="15" x14ac:dyDescent="0.2">
      <c r="B790" s="23"/>
      <c r="C790" s="24"/>
      <c r="D790" s="23"/>
      <c r="E790" s="24"/>
      <c r="F790" s="22"/>
      <c r="G790" s="26" t="str">
        <f t="shared" si="12"/>
        <v/>
      </c>
      <c r="H790" s="25" t="str">
        <f>(IF((COUNTBLANK(E790))=1,"",(IF((ISERROR((VLOOKUP((IF((VALUE((TEXT(F790,"mmdd"))))&gt;=801,(YEAR(F790)),(YEAR(F790)))),'Master Roster Data'!$M$1721:$N$1730,2,FALSE)))),"Player Appears to Be Too Old or Too Young",(VLOOKUP((IF((VALUE((TEXT(F790,"mmdd"))))&gt;=801,(YEAR(F790)),(YEAR(F790)))),'Master Roster Data'!$M$1721:$N$1730,2,FALSE))))))</f>
        <v/>
      </c>
      <c r="J790" s="13"/>
    </row>
    <row r="791" spans="2:10" ht="15" x14ac:dyDescent="0.2">
      <c r="B791" s="23"/>
      <c r="C791" s="24"/>
      <c r="D791" s="23"/>
      <c r="E791" s="24"/>
      <c r="F791" s="22"/>
      <c r="G791" s="26" t="str">
        <f t="shared" si="12"/>
        <v/>
      </c>
      <c r="H791" s="25" t="str">
        <f>(IF((COUNTBLANK(E791))=1,"",(IF((ISERROR((VLOOKUP((IF((VALUE((TEXT(F791,"mmdd"))))&gt;=801,(YEAR(F791)),(YEAR(F791)))),'Master Roster Data'!$M$1721:$N$1730,2,FALSE)))),"Player Appears to Be Too Old or Too Young",(VLOOKUP((IF((VALUE((TEXT(F791,"mmdd"))))&gt;=801,(YEAR(F791)),(YEAR(F791)))),'Master Roster Data'!$M$1721:$N$1730,2,FALSE))))))</f>
        <v/>
      </c>
      <c r="J791" s="13"/>
    </row>
    <row r="792" spans="2:10" ht="15" x14ac:dyDescent="0.2">
      <c r="B792" s="23"/>
      <c r="C792" s="24"/>
      <c r="D792" s="23"/>
      <c r="E792" s="24"/>
      <c r="F792" s="22"/>
      <c r="G792" s="26" t="str">
        <f t="shared" si="12"/>
        <v/>
      </c>
      <c r="H792" s="25" t="str">
        <f>(IF((COUNTBLANK(E792))=1,"",(IF((ISERROR((VLOOKUP((IF((VALUE((TEXT(F792,"mmdd"))))&gt;=801,(YEAR(F792)),(YEAR(F792)))),'Master Roster Data'!$M$1721:$N$1730,2,FALSE)))),"Player Appears to Be Too Old or Too Young",(VLOOKUP((IF((VALUE((TEXT(F792,"mmdd"))))&gt;=801,(YEAR(F792)),(YEAR(F792)))),'Master Roster Data'!$M$1721:$N$1730,2,FALSE))))))</f>
        <v/>
      </c>
      <c r="J792" s="13"/>
    </row>
    <row r="793" spans="2:10" ht="15" x14ac:dyDescent="0.2">
      <c r="B793" s="23"/>
      <c r="C793" s="24"/>
      <c r="D793" s="23"/>
      <c r="E793" s="24"/>
      <c r="F793" s="22"/>
      <c r="G793" s="26" t="str">
        <f t="shared" si="12"/>
        <v/>
      </c>
      <c r="H793" s="25" t="str">
        <f>(IF((COUNTBLANK(E793))=1,"",(IF((ISERROR((VLOOKUP((IF((VALUE((TEXT(F793,"mmdd"))))&gt;=801,(YEAR(F793)),(YEAR(F793)))),'Master Roster Data'!$M$1721:$N$1730,2,FALSE)))),"Player Appears to Be Too Old or Too Young",(VLOOKUP((IF((VALUE((TEXT(F793,"mmdd"))))&gt;=801,(YEAR(F793)),(YEAR(F793)))),'Master Roster Data'!$M$1721:$N$1730,2,FALSE))))))</f>
        <v/>
      </c>
      <c r="J793" s="13"/>
    </row>
    <row r="794" spans="2:10" ht="15" x14ac:dyDescent="0.2">
      <c r="B794" s="23"/>
      <c r="C794" s="24"/>
      <c r="D794" s="23"/>
      <c r="E794" s="24"/>
      <c r="F794" s="22"/>
      <c r="G794" s="26" t="str">
        <f t="shared" si="12"/>
        <v/>
      </c>
      <c r="H794" s="25" t="str">
        <f>(IF((COUNTBLANK(E794))=1,"",(IF((ISERROR((VLOOKUP((IF((VALUE((TEXT(F794,"mmdd"))))&gt;=801,(YEAR(F794)),(YEAR(F794)))),'Master Roster Data'!$M$1721:$N$1730,2,FALSE)))),"Player Appears to Be Too Old or Too Young",(VLOOKUP((IF((VALUE((TEXT(F794,"mmdd"))))&gt;=801,(YEAR(F794)),(YEAR(F794)))),'Master Roster Data'!$M$1721:$N$1730,2,FALSE))))))</f>
        <v/>
      </c>
      <c r="J794" s="13"/>
    </row>
    <row r="795" spans="2:10" ht="15" x14ac:dyDescent="0.2">
      <c r="B795" s="23"/>
      <c r="C795" s="24"/>
      <c r="D795" s="23"/>
      <c r="E795" s="24"/>
      <c r="F795" s="22"/>
      <c r="G795" s="26" t="str">
        <f t="shared" si="12"/>
        <v/>
      </c>
      <c r="H795" s="25" t="str">
        <f>(IF((COUNTBLANK(E795))=1,"",(IF((ISERROR((VLOOKUP((IF((VALUE((TEXT(F795,"mmdd"))))&gt;=801,(YEAR(F795)),(YEAR(F795)))),'Master Roster Data'!$M$1721:$N$1730,2,FALSE)))),"Player Appears to Be Too Old or Too Young",(VLOOKUP((IF((VALUE((TEXT(F795,"mmdd"))))&gt;=801,(YEAR(F795)),(YEAR(F795)))),'Master Roster Data'!$M$1721:$N$1730,2,FALSE))))))</f>
        <v/>
      </c>
      <c r="J795" s="13"/>
    </row>
    <row r="796" spans="2:10" ht="15" x14ac:dyDescent="0.2">
      <c r="B796" s="23"/>
      <c r="C796" s="24"/>
      <c r="D796" s="23"/>
      <c r="E796" s="24"/>
      <c r="F796" s="22"/>
      <c r="G796" s="26" t="str">
        <f t="shared" si="12"/>
        <v/>
      </c>
      <c r="H796" s="25" t="str">
        <f>(IF((COUNTBLANK(E796))=1,"",(IF((ISERROR((VLOOKUP((IF((VALUE((TEXT(F796,"mmdd"))))&gt;=801,(YEAR(F796)),(YEAR(F796)))),'Master Roster Data'!$M$1721:$N$1730,2,FALSE)))),"Player Appears to Be Too Old or Too Young",(VLOOKUP((IF((VALUE((TEXT(F796,"mmdd"))))&gt;=801,(YEAR(F796)),(YEAR(F796)))),'Master Roster Data'!$M$1721:$N$1730,2,FALSE))))))</f>
        <v/>
      </c>
      <c r="J796" s="13"/>
    </row>
    <row r="797" spans="2:10" ht="15" x14ac:dyDescent="0.2">
      <c r="B797" s="23"/>
      <c r="C797" s="24"/>
      <c r="D797" s="23"/>
      <c r="E797" s="24"/>
      <c r="F797" s="22"/>
      <c r="G797" s="26" t="str">
        <f t="shared" si="12"/>
        <v/>
      </c>
      <c r="H797" s="25" t="str">
        <f>(IF((COUNTBLANK(E797))=1,"",(IF((ISERROR((VLOOKUP((IF((VALUE((TEXT(F797,"mmdd"))))&gt;=801,(YEAR(F797)),(YEAR(F797)))),'Master Roster Data'!$M$1721:$N$1730,2,FALSE)))),"Player Appears to Be Too Old or Too Young",(VLOOKUP((IF((VALUE((TEXT(F797,"mmdd"))))&gt;=801,(YEAR(F797)),(YEAR(F797)))),'Master Roster Data'!$M$1721:$N$1730,2,FALSE))))))</f>
        <v/>
      </c>
      <c r="J797" s="13"/>
    </row>
    <row r="798" spans="2:10" ht="15" x14ac:dyDescent="0.2">
      <c r="B798" s="23"/>
      <c r="C798" s="24"/>
      <c r="D798" s="23"/>
      <c r="E798" s="24"/>
      <c r="F798" s="22"/>
      <c r="G798" s="26" t="str">
        <f t="shared" si="12"/>
        <v/>
      </c>
      <c r="H798" s="25" t="str">
        <f>(IF((COUNTBLANK(E798))=1,"",(IF((ISERROR((VLOOKUP((IF((VALUE((TEXT(F798,"mmdd"))))&gt;=801,(YEAR(F798)),(YEAR(F798)))),'Master Roster Data'!$M$1721:$N$1730,2,FALSE)))),"Player Appears to Be Too Old or Too Young",(VLOOKUP((IF((VALUE((TEXT(F798,"mmdd"))))&gt;=801,(YEAR(F798)),(YEAR(F798)))),'Master Roster Data'!$M$1721:$N$1730,2,FALSE))))))</f>
        <v/>
      </c>
      <c r="J798" s="13"/>
    </row>
    <row r="799" spans="2:10" ht="15" x14ac:dyDescent="0.2">
      <c r="B799" s="23"/>
      <c r="C799" s="24"/>
      <c r="D799" s="23"/>
      <c r="E799" s="24"/>
      <c r="F799" s="22"/>
      <c r="G799" s="26" t="str">
        <f t="shared" si="12"/>
        <v/>
      </c>
      <c r="H799" s="25" t="str">
        <f>(IF((COUNTBLANK(E799))=1,"",(IF((ISERROR((VLOOKUP((IF((VALUE((TEXT(F799,"mmdd"))))&gt;=801,(YEAR(F799)),(YEAR(F799)))),'Master Roster Data'!$M$1721:$N$1730,2,FALSE)))),"Player Appears to Be Too Old or Too Young",(VLOOKUP((IF((VALUE((TEXT(F799,"mmdd"))))&gt;=801,(YEAR(F799)),(YEAR(F799)))),'Master Roster Data'!$M$1721:$N$1730,2,FALSE))))))</f>
        <v/>
      </c>
      <c r="J799" s="13"/>
    </row>
    <row r="800" spans="2:10" ht="15" x14ac:dyDescent="0.2">
      <c r="B800" s="23"/>
      <c r="C800" s="24"/>
      <c r="D800" s="23"/>
      <c r="E800" s="24"/>
      <c r="F800" s="22"/>
      <c r="G800" s="26" t="str">
        <f t="shared" si="12"/>
        <v/>
      </c>
      <c r="H800" s="25" t="str">
        <f>(IF((COUNTBLANK(E800))=1,"",(IF((ISERROR((VLOOKUP((IF((VALUE((TEXT(F800,"mmdd"))))&gt;=801,(YEAR(F800)),(YEAR(F800)))),'Master Roster Data'!$M$1721:$N$1730,2,FALSE)))),"Player Appears to Be Too Old or Too Young",(VLOOKUP((IF((VALUE((TEXT(F800,"mmdd"))))&gt;=801,(YEAR(F800)),(YEAR(F800)))),'Master Roster Data'!$M$1721:$N$1730,2,FALSE))))))</f>
        <v/>
      </c>
      <c r="J800" s="13"/>
    </row>
    <row r="801" spans="2:10" ht="15" x14ac:dyDescent="0.2">
      <c r="B801" s="23"/>
      <c r="C801" s="24"/>
      <c r="D801" s="23"/>
      <c r="E801" s="24"/>
      <c r="F801" s="22"/>
      <c r="G801" s="26" t="str">
        <f t="shared" si="12"/>
        <v/>
      </c>
      <c r="H801" s="25" t="str">
        <f>(IF((COUNTBLANK(E801))=1,"",(IF((ISERROR((VLOOKUP((IF((VALUE((TEXT(F801,"mmdd"))))&gt;=801,(YEAR(F801)),(YEAR(F801)))),'Master Roster Data'!$M$1721:$N$1730,2,FALSE)))),"Player Appears to Be Too Old or Too Young",(VLOOKUP((IF((VALUE((TEXT(F801,"mmdd"))))&gt;=801,(YEAR(F801)),(YEAR(F801)))),'Master Roster Data'!$M$1721:$N$1730,2,FALSE))))))</f>
        <v/>
      </c>
      <c r="J801" s="13"/>
    </row>
    <row r="802" spans="2:10" ht="15" x14ac:dyDescent="0.2">
      <c r="B802" s="23"/>
      <c r="C802" s="24"/>
      <c r="D802" s="23"/>
      <c r="E802" s="24"/>
      <c r="F802" s="22"/>
      <c r="G802" s="26" t="str">
        <f t="shared" si="12"/>
        <v/>
      </c>
      <c r="H802" s="25" t="str">
        <f>(IF((COUNTBLANK(E802))=1,"",(IF((ISERROR((VLOOKUP((IF((VALUE((TEXT(F802,"mmdd"))))&gt;=801,(YEAR(F802)),(YEAR(F802)))),'Master Roster Data'!$M$1721:$N$1730,2,FALSE)))),"Player Appears to Be Too Old or Too Young",(VLOOKUP((IF((VALUE((TEXT(F802,"mmdd"))))&gt;=801,(YEAR(F802)),(YEAR(F802)))),'Master Roster Data'!$M$1721:$N$1730,2,FALSE))))))</f>
        <v/>
      </c>
      <c r="J802" s="13"/>
    </row>
    <row r="803" spans="2:10" ht="15" x14ac:dyDescent="0.2">
      <c r="B803" s="23"/>
      <c r="C803" s="24"/>
      <c r="D803" s="23"/>
      <c r="E803" s="24"/>
      <c r="F803" s="22"/>
      <c r="G803" s="26" t="str">
        <f t="shared" si="12"/>
        <v/>
      </c>
      <c r="H803" s="25" t="str">
        <f>(IF((COUNTBLANK(E803))=1,"",(IF((ISERROR((VLOOKUP((IF((VALUE((TEXT(F803,"mmdd"))))&gt;=801,(YEAR(F803)),(YEAR(F803)))),'Master Roster Data'!$M$1721:$N$1730,2,FALSE)))),"Player Appears to Be Too Old or Too Young",(VLOOKUP((IF((VALUE((TEXT(F803,"mmdd"))))&gt;=801,(YEAR(F803)),(YEAR(F803)))),'Master Roster Data'!$M$1721:$N$1730,2,FALSE))))))</f>
        <v/>
      </c>
      <c r="J803" s="13"/>
    </row>
    <row r="804" spans="2:10" ht="15" x14ac:dyDescent="0.2">
      <c r="B804" s="23"/>
      <c r="C804" s="24"/>
      <c r="D804" s="23"/>
      <c r="E804" s="24"/>
      <c r="F804" s="22"/>
      <c r="G804" s="26" t="str">
        <f t="shared" si="12"/>
        <v/>
      </c>
      <c r="H804" s="25" t="str">
        <f>(IF((COUNTBLANK(E804))=1,"",(IF((ISERROR((VLOOKUP((IF((VALUE((TEXT(F804,"mmdd"))))&gt;=801,(YEAR(F804)),(YEAR(F804)))),'Master Roster Data'!$M$1721:$N$1730,2,FALSE)))),"Player Appears to Be Too Old or Too Young",(VLOOKUP((IF((VALUE((TEXT(F804,"mmdd"))))&gt;=801,(YEAR(F804)),(YEAR(F804)))),'Master Roster Data'!$M$1721:$N$1730,2,FALSE))))))</f>
        <v/>
      </c>
      <c r="J804" s="13"/>
    </row>
    <row r="805" spans="2:10" ht="15" x14ac:dyDescent="0.2">
      <c r="B805" s="23"/>
      <c r="C805" s="24"/>
      <c r="D805" s="23"/>
      <c r="E805" s="24"/>
      <c r="F805" s="22"/>
      <c r="G805" s="26" t="str">
        <f t="shared" si="12"/>
        <v/>
      </c>
      <c r="H805" s="25" t="str">
        <f>(IF((COUNTBLANK(E805))=1,"",(IF((ISERROR((VLOOKUP((IF((VALUE((TEXT(F805,"mmdd"))))&gt;=801,(YEAR(F805)),(YEAR(F805)))),'Master Roster Data'!$M$1721:$N$1730,2,FALSE)))),"Player Appears to Be Too Old or Too Young",(VLOOKUP((IF((VALUE((TEXT(F805,"mmdd"))))&gt;=801,(YEAR(F805)),(YEAR(F805)))),'Master Roster Data'!$M$1721:$N$1730,2,FALSE))))))</f>
        <v/>
      </c>
      <c r="J805" s="13"/>
    </row>
    <row r="806" spans="2:10" ht="15" x14ac:dyDescent="0.2">
      <c r="B806" s="23"/>
      <c r="C806" s="24"/>
      <c r="D806" s="23"/>
      <c r="E806" s="24"/>
      <c r="F806" s="22"/>
      <c r="G806" s="26" t="str">
        <f t="shared" si="12"/>
        <v/>
      </c>
      <c r="H806" s="25" t="str">
        <f>(IF((COUNTBLANK(E806))=1,"",(IF((ISERROR((VLOOKUP((IF((VALUE((TEXT(F806,"mmdd"))))&gt;=801,(YEAR(F806)),(YEAR(F806)))),'Master Roster Data'!$M$1721:$N$1730,2,FALSE)))),"Player Appears to Be Too Old or Too Young",(VLOOKUP((IF((VALUE((TEXT(F806,"mmdd"))))&gt;=801,(YEAR(F806)),(YEAR(F806)))),'Master Roster Data'!$M$1721:$N$1730,2,FALSE))))))</f>
        <v/>
      </c>
      <c r="J806" s="13"/>
    </row>
    <row r="807" spans="2:10" ht="15" x14ac:dyDescent="0.2">
      <c r="B807" s="23"/>
      <c r="C807" s="24"/>
      <c r="D807" s="23"/>
      <c r="E807" s="24"/>
      <c r="F807" s="22"/>
      <c r="G807" s="26" t="str">
        <f t="shared" si="12"/>
        <v/>
      </c>
      <c r="H807" s="25" t="str">
        <f>(IF((COUNTBLANK(E807))=1,"",(IF((ISERROR((VLOOKUP((IF((VALUE((TEXT(F807,"mmdd"))))&gt;=801,(YEAR(F807)),(YEAR(F807)))),'Master Roster Data'!$M$1721:$N$1730,2,FALSE)))),"Player Appears to Be Too Old or Too Young",(VLOOKUP((IF((VALUE((TEXT(F807,"mmdd"))))&gt;=801,(YEAR(F807)),(YEAR(F807)))),'Master Roster Data'!$M$1721:$N$1730,2,FALSE))))))</f>
        <v/>
      </c>
      <c r="J807" s="13"/>
    </row>
    <row r="808" spans="2:10" ht="15" x14ac:dyDescent="0.2">
      <c r="B808" s="23"/>
      <c r="C808" s="24"/>
      <c r="D808" s="23"/>
      <c r="E808" s="24"/>
      <c r="F808" s="22"/>
      <c r="G808" s="26" t="str">
        <f t="shared" si="12"/>
        <v/>
      </c>
      <c r="H808" s="25" t="str">
        <f>(IF((COUNTBLANK(E808))=1,"",(IF((ISERROR((VLOOKUP((IF((VALUE((TEXT(F808,"mmdd"))))&gt;=801,(YEAR(F808)),(YEAR(F808)))),'Master Roster Data'!$M$1721:$N$1730,2,FALSE)))),"Player Appears to Be Too Old or Too Young",(VLOOKUP((IF((VALUE((TEXT(F808,"mmdd"))))&gt;=801,(YEAR(F808)),(YEAR(F808)))),'Master Roster Data'!$M$1721:$N$1730,2,FALSE))))))</f>
        <v/>
      </c>
      <c r="J808" s="13"/>
    </row>
    <row r="809" spans="2:10" ht="15" x14ac:dyDescent="0.2">
      <c r="B809" s="23"/>
      <c r="C809" s="24"/>
      <c r="D809" s="23"/>
      <c r="E809" s="24"/>
      <c r="F809" s="22"/>
      <c r="G809" s="26" t="str">
        <f t="shared" si="12"/>
        <v/>
      </c>
      <c r="H809" s="25" t="str">
        <f>(IF((COUNTBLANK(E809))=1,"",(IF((ISERROR((VLOOKUP((IF((VALUE((TEXT(F809,"mmdd"))))&gt;=801,(YEAR(F809)),(YEAR(F809)))),'Master Roster Data'!$M$1721:$N$1730,2,FALSE)))),"Player Appears to Be Too Old or Too Young",(VLOOKUP((IF((VALUE((TEXT(F809,"mmdd"))))&gt;=801,(YEAR(F809)),(YEAR(F809)))),'Master Roster Data'!$M$1721:$N$1730,2,FALSE))))))</f>
        <v/>
      </c>
      <c r="J809" s="13"/>
    </row>
    <row r="810" spans="2:10" ht="15" x14ac:dyDescent="0.2">
      <c r="B810" s="23"/>
      <c r="C810" s="24"/>
      <c r="D810" s="23"/>
      <c r="E810" s="24"/>
      <c r="F810" s="22"/>
      <c r="G810" s="26" t="str">
        <f t="shared" si="12"/>
        <v/>
      </c>
      <c r="H810" s="25" t="str">
        <f>(IF((COUNTBLANK(E810))=1,"",(IF((ISERROR((VLOOKUP((IF((VALUE((TEXT(F810,"mmdd"))))&gt;=801,(YEAR(F810)),(YEAR(F810)))),'Master Roster Data'!$M$1721:$N$1730,2,FALSE)))),"Player Appears to Be Too Old or Too Young",(VLOOKUP((IF((VALUE((TEXT(F810,"mmdd"))))&gt;=801,(YEAR(F810)),(YEAR(F810)))),'Master Roster Data'!$M$1721:$N$1730,2,FALSE))))))</f>
        <v/>
      </c>
      <c r="J810" s="13"/>
    </row>
    <row r="811" spans="2:10" ht="15" x14ac:dyDescent="0.2">
      <c r="B811" s="23"/>
      <c r="C811" s="24"/>
      <c r="D811" s="23"/>
      <c r="E811" s="24"/>
      <c r="F811" s="22"/>
      <c r="G811" s="26" t="str">
        <f t="shared" si="12"/>
        <v/>
      </c>
      <c r="H811" s="25" t="str">
        <f>(IF((COUNTBLANK(E811))=1,"",(IF((ISERROR((VLOOKUP((IF((VALUE((TEXT(F811,"mmdd"))))&gt;=801,(YEAR(F811)),(YEAR(F811)))),'Master Roster Data'!$M$1721:$N$1730,2,FALSE)))),"Player Appears to Be Too Old or Too Young",(VLOOKUP((IF((VALUE((TEXT(F811,"mmdd"))))&gt;=801,(YEAR(F811)),(YEAR(F811)))),'Master Roster Data'!$M$1721:$N$1730,2,FALSE))))))</f>
        <v/>
      </c>
      <c r="J811" s="13"/>
    </row>
    <row r="812" spans="2:10" ht="15" x14ac:dyDescent="0.2">
      <c r="B812" s="23"/>
      <c r="C812" s="24"/>
      <c r="D812" s="23"/>
      <c r="E812" s="24"/>
      <c r="F812" s="22"/>
      <c r="G812" s="26" t="str">
        <f t="shared" si="12"/>
        <v/>
      </c>
      <c r="H812" s="25" t="str">
        <f>(IF((COUNTBLANK(E812))=1,"",(IF((ISERROR((VLOOKUP((IF((VALUE((TEXT(F812,"mmdd"))))&gt;=801,(YEAR(F812)),(YEAR(F812)))),'Master Roster Data'!$M$1721:$N$1730,2,FALSE)))),"Player Appears to Be Too Old or Too Young",(VLOOKUP((IF((VALUE((TEXT(F812,"mmdd"))))&gt;=801,(YEAR(F812)),(YEAR(F812)))),'Master Roster Data'!$M$1721:$N$1730,2,FALSE))))))</f>
        <v/>
      </c>
      <c r="J812" s="13"/>
    </row>
    <row r="813" spans="2:10" ht="15" x14ac:dyDescent="0.2">
      <c r="B813" s="23"/>
      <c r="C813" s="24"/>
      <c r="D813" s="23"/>
      <c r="E813" s="24"/>
      <c r="F813" s="22"/>
      <c r="G813" s="26" t="str">
        <f t="shared" si="12"/>
        <v/>
      </c>
      <c r="H813" s="25" t="str">
        <f>(IF((COUNTBLANK(E813))=1,"",(IF((ISERROR((VLOOKUP((IF((VALUE((TEXT(F813,"mmdd"))))&gt;=801,(YEAR(F813)),(YEAR(F813)))),'Master Roster Data'!$M$1721:$N$1730,2,FALSE)))),"Player Appears to Be Too Old or Too Young",(VLOOKUP((IF((VALUE((TEXT(F813,"mmdd"))))&gt;=801,(YEAR(F813)),(YEAR(F813)))),'Master Roster Data'!$M$1721:$N$1730,2,FALSE))))))</f>
        <v/>
      </c>
      <c r="J813" s="13"/>
    </row>
    <row r="814" spans="2:10" ht="15" x14ac:dyDescent="0.2">
      <c r="B814" s="23"/>
      <c r="C814" s="24"/>
      <c r="D814" s="23"/>
      <c r="E814" s="24"/>
      <c r="F814" s="22"/>
      <c r="G814" s="26" t="str">
        <f t="shared" si="12"/>
        <v/>
      </c>
      <c r="H814" s="25" t="str">
        <f>(IF((COUNTBLANK(E814))=1,"",(IF((ISERROR((VLOOKUP((IF((VALUE((TEXT(F814,"mmdd"))))&gt;=801,(YEAR(F814)),(YEAR(F814)))),'Master Roster Data'!$M$1721:$N$1730,2,FALSE)))),"Player Appears to Be Too Old or Too Young",(VLOOKUP((IF((VALUE((TEXT(F814,"mmdd"))))&gt;=801,(YEAR(F814)),(YEAR(F814)))),'Master Roster Data'!$M$1721:$N$1730,2,FALSE))))))</f>
        <v/>
      </c>
      <c r="J814" s="13"/>
    </row>
    <row r="815" spans="2:10" ht="15" x14ac:dyDescent="0.2">
      <c r="B815" s="23"/>
      <c r="C815" s="24"/>
      <c r="D815" s="23"/>
      <c r="E815" s="24"/>
      <c r="F815" s="22"/>
      <c r="G815" s="26" t="str">
        <f t="shared" si="12"/>
        <v/>
      </c>
      <c r="H815" s="25" t="str">
        <f>(IF((COUNTBLANK(E815))=1,"",(IF((ISERROR((VLOOKUP((IF((VALUE((TEXT(F815,"mmdd"))))&gt;=801,(YEAR(F815)),(YEAR(F815)))),'Master Roster Data'!$M$1721:$N$1730,2,FALSE)))),"Player Appears to Be Too Old or Too Young",(VLOOKUP((IF((VALUE((TEXT(F815,"mmdd"))))&gt;=801,(YEAR(F815)),(YEAR(F815)))),'Master Roster Data'!$M$1721:$N$1730,2,FALSE))))))</f>
        <v/>
      </c>
      <c r="J815" s="13"/>
    </row>
    <row r="816" spans="2:10" ht="15" x14ac:dyDescent="0.2">
      <c r="B816" s="23"/>
      <c r="C816" s="24"/>
      <c r="D816" s="23"/>
      <c r="E816" s="24"/>
      <c r="F816" s="22"/>
      <c r="G816" s="26" t="str">
        <f t="shared" si="12"/>
        <v/>
      </c>
      <c r="H816" s="25" t="str">
        <f>(IF((COUNTBLANK(E816))=1,"",(IF((ISERROR((VLOOKUP((IF((VALUE((TEXT(F816,"mmdd"))))&gt;=801,(YEAR(F816)),(YEAR(F816)))),'Master Roster Data'!$M$1721:$N$1730,2,FALSE)))),"Player Appears to Be Too Old or Too Young",(VLOOKUP((IF((VALUE((TEXT(F816,"mmdd"))))&gt;=801,(YEAR(F816)),(YEAR(F816)))),'Master Roster Data'!$M$1721:$N$1730,2,FALSE))))))</f>
        <v/>
      </c>
      <c r="J816" s="13"/>
    </row>
    <row r="817" spans="2:10" ht="15" x14ac:dyDescent="0.2">
      <c r="B817" s="23"/>
      <c r="C817" s="24"/>
      <c r="D817" s="23"/>
      <c r="E817" s="24"/>
      <c r="F817" s="22"/>
      <c r="G817" s="26" t="str">
        <f t="shared" si="12"/>
        <v/>
      </c>
      <c r="H817" s="25" t="str">
        <f>(IF((COUNTBLANK(E817))=1,"",(IF((ISERROR((VLOOKUP((IF((VALUE((TEXT(F817,"mmdd"))))&gt;=801,(YEAR(F817)),(YEAR(F817)))),'Master Roster Data'!$M$1721:$N$1730,2,FALSE)))),"Player Appears to Be Too Old or Too Young",(VLOOKUP((IF((VALUE((TEXT(F817,"mmdd"))))&gt;=801,(YEAR(F817)),(YEAR(F817)))),'Master Roster Data'!$M$1721:$N$1730,2,FALSE))))))</f>
        <v/>
      </c>
      <c r="J817" s="13"/>
    </row>
    <row r="818" spans="2:10" ht="15" x14ac:dyDescent="0.2">
      <c r="B818" s="23"/>
      <c r="C818" s="24"/>
      <c r="D818" s="23"/>
      <c r="E818" s="24"/>
      <c r="F818" s="22"/>
      <c r="G818" s="26" t="str">
        <f t="shared" si="12"/>
        <v/>
      </c>
      <c r="H818" s="25" t="str">
        <f>(IF((COUNTBLANK(E818))=1,"",(IF((ISERROR((VLOOKUP((IF((VALUE((TEXT(F818,"mmdd"))))&gt;=801,(YEAR(F818)),(YEAR(F818)))),'Master Roster Data'!$M$1721:$N$1730,2,FALSE)))),"Player Appears to Be Too Old or Too Young",(VLOOKUP((IF((VALUE((TEXT(F818,"mmdd"))))&gt;=801,(YEAR(F818)),(YEAR(F818)))),'Master Roster Data'!$M$1721:$N$1730,2,FALSE))))))</f>
        <v/>
      </c>
      <c r="J818" s="13"/>
    </row>
    <row r="819" spans="2:10" ht="15" x14ac:dyDescent="0.2">
      <c r="B819" s="23"/>
      <c r="C819" s="24"/>
      <c r="D819" s="23"/>
      <c r="E819" s="24"/>
      <c r="F819" s="22"/>
      <c r="G819" s="26" t="str">
        <f t="shared" si="12"/>
        <v/>
      </c>
      <c r="H819" s="25" t="str">
        <f>(IF((COUNTBLANK(E819))=1,"",(IF((ISERROR((VLOOKUP((IF((VALUE((TEXT(F819,"mmdd"))))&gt;=801,(YEAR(F819)),(YEAR(F819)))),'Master Roster Data'!$M$1721:$N$1730,2,FALSE)))),"Player Appears to Be Too Old or Too Young",(VLOOKUP((IF((VALUE((TEXT(F819,"mmdd"))))&gt;=801,(YEAR(F819)),(YEAR(F819)))),'Master Roster Data'!$M$1721:$N$1730,2,FALSE))))))</f>
        <v/>
      </c>
      <c r="J819" s="13"/>
    </row>
    <row r="820" spans="2:10" ht="15" x14ac:dyDescent="0.2">
      <c r="B820" s="23"/>
      <c r="C820" s="24"/>
      <c r="D820" s="23"/>
      <c r="E820" s="24"/>
      <c r="F820" s="22"/>
      <c r="G820" s="26" t="str">
        <f t="shared" si="12"/>
        <v/>
      </c>
      <c r="H820" s="25" t="str">
        <f>(IF((COUNTBLANK(E820))=1,"",(IF((ISERROR((VLOOKUP((IF((VALUE((TEXT(F820,"mmdd"))))&gt;=801,(YEAR(F820)),(YEAR(F820)))),'Master Roster Data'!$M$1721:$N$1730,2,FALSE)))),"Player Appears to Be Too Old or Too Young",(VLOOKUP((IF((VALUE((TEXT(F820,"mmdd"))))&gt;=801,(YEAR(F820)),(YEAR(F820)))),'Master Roster Data'!$M$1721:$N$1730,2,FALSE))))))</f>
        <v/>
      </c>
      <c r="J820" s="13"/>
    </row>
    <row r="821" spans="2:10" ht="15" x14ac:dyDescent="0.2">
      <c r="B821" s="23"/>
      <c r="C821" s="24"/>
      <c r="D821" s="23"/>
      <c r="E821" s="24"/>
      <c r="F821" s="22"/>
      <c r="G821" s="26" t="str">
        <f t="shared" si="12"/>
        <v/>
      </c>
      <c r="H821" s="25" t="str">
        <f>(IF((COUNTBLANK(E821))=1,"",(IF((ISERROR((VLOOKUP((IF((VALUE((TEXT(F821,"mmdd"))))&gt;=801,(YEAR(F821)),(YEAR(F821)))),'Master Roster Data'!$M$1721:$N$1730,2,FALSE)))),"Player Appears to Be Too Old or Too Young",(VLOOKUP((IF((VALUE((TEXT(F821,"mmdd"))))&gt;=801,(YEAR(F821)),(YEAR(F821)))),'Master Roster Data'!$M$1721:$N$1730,2,FALSE))))))</f>
        <v/>
      </c>
      <c r="J821" s="13"/>
    </row>
    <row r="822" spans="2:10" ht="15" x14ac:dyDescent="0.2">
      <c r="B822" s="23"/>
      <c r="C822" s="24"/>
      <c r="D822" s="23"/>
      <c r="E822" s="24"/>
      <c r="F822" s="22"/>
      <c r="G822" s="26" t="str">
        <f t="shared" si="12"/>
        <v/>
      </c>
      <c r="H822" s="25" t="str">
        <f>(IF((COUNTBLANK(E822))=1,"",(IF((ISERROR((VLOOKUP((IF((VALUE((TEXT(F822,"mmdd"))))&gt;=801,(YEAR(F822)),(YEAR(F822)))),'Master Roster Data'!$M$1721:$N$1730,2,FALSE)))),"Player Appears to Be Too Old or Too Young",(VLOOKUP((IF((VALUE((TEXT(F822,"mmdd"))))&gt;=801,(YEAR(F822)),(YEAR(F822)))),'Master Roster Data'!$M$1721:$N$1730,2,FALSE))))))</f>
        <v/>
      </c>
      <c r="J822" s="13"/>
    </row>
    <row r="823" spans="2:10" ht="15" x14ac:dyDescent="0.2">
      <c r="B823" s="23"/>
      <c r="C823" s="24"/>
      <c r="D823" s="23"/>
      <c r="E823" s="24"/>
      <c r="F823" s="22"/>
      <c r="G823" s="26" t="str">
        <f t="shared" si="12"/>
        <v/>
      </c>
      <c r="H823" s="25" t="str">
        <f>(IF((COUNTBLANK(E823))=1,"",(IF((ISERROR((VLOOKUP((IF((VALUE((TEXT(F823,"mmdd"))))&gt;=801,(YEAR(F823)),(YEAR(F823)))),'Master Roster Data'!$M$1721:$N$1730,2,FALSE)))),"Player Appears to Be Too Old or Too Young",(VLOOKUP((IF((VALUE((TEXT(F823,"mmdd"))))&gt;=801,(YEAR(F823)),(YEAR(F823)))),'Master Roster Data'!$M$1721:$N$1730,2,FALSE))))))</f>
        <v/>
      </c>
      <c r="J823" s="13"/>
    </row>
    <row r="824" spans="2:10" ht="15" x14ac:dyDescent="0.2">
      <c r="B824" s="23"/>
      <c r="C824" s="24"/>
      <c r="D824" s="23"/>
      <c r="E824" s="24"/>
      <c r="F824" s="22"/>
      <c r="G824" s="26" t="str">
        <f t="shared" si="12"/>
        <v/>
      </c>
      <c r="H824" s="25" t="str">
        <f>(IF((COUNTBLANK(E824))=1,"",(IF((ISERROR((VLOOKUP((IF((VALUE((TEXT(F824,"mmdd"))))&gt;=801,(YEAR(F824)),(YEAR(F824)))),'Master Roster Data'!$M$1721:$N$1730,2,FALSE)))),"Player Appears to Be Too Old or Too Young",(VLOOKUP((IF((VALUE((TEXT(F824,"mmdd"))))&gt;=801,(YEAR(F824)),(YEAR(F824)))),'Master Roster Data'!$M$1721:$N$1730,2,FALSE))))))</f>
        <v/>
      </c>
      <c r="J824" s="13"/>
    </row>
    <row r="825" spans="2:10" ht="15" x14ac:dyDescent="0.2">
      <c r="B825" s="23"/>
      <c r="C825" s="24"/>
      <c r="D825" s="23"/>
      <c r="E825" s="24"/>
      <c r="F825" s="22"/>
      <c r="G825" s="26" t="str">
        <f t="shared" si="12"/>
        <v/>
      </c>
      <c r="H825" s="25" t="str">
        <f>(IF((COUNTBLANK(E825))=1,"",(IF((ISERROR((VLOOKUP((IF((VALUE((TEXT(F825,"mmdd"))))&gt;=801,(YEAR(F825)),(YEAR(F825)))),'Master Roster Data'!$M$1721:$N$1730,2,FALSE)))),"Player Appears to Be Too Old or Too Young",(VLOOKUP((IF((VALUE((TEXT(F825,"mmdd"))))&gt;=801,(YEAR(F825)),(YEAR(F825)))),'Master Roster Data'!$M$1721:$N$1730,2,FALSE))))))</f>
        <v/>
      </c>
      <c r="J825" s="13"/>
    </row>
    <row r="826" spans="2:10" ht="15" x14ac:dyDescent="0.2">
      <c r="B826" s="23"/>
      <c r="C826" s="24"/>
      <c r="D826" s="23"/>
      <c r="E826" s="24"/>
      <c r="F826" s="22"/>
      <c r="G826" s="26" t="str">
        <f t="shared" si="12"/>
        <v/>
      </c>
      <c r="H826" s="25" t="str">
        <f>(IF((COUNTBLANK(E826))=1,"",(IF((ISERROR((VLOOKUP((IF((VALUE((TEXT(F826,"mmdd"))))&gt;=801,(YEAR(F826)),(YEAR(F826)))),'Master Roster Data'!$M$1721:$N$1730,2,FALSE)))),"Player Appears to Be Too Old or Too Young",(VLOOKUP((IF((VALUE((TEXT(F826,"mmdd"))))&gt;=801,(YEAR(F826)),(YEAR(F826)))),'Master Roster Data'!$M$1721:$N$1730,2,FALSE))))))</f>
        <v/>
      </c>
      <c r="J826" s="13"/>
    </row>
    <row r="827" spans="2:10" ht="15" x14ac:dyDescent="0.2">
      <c r="B827" s="23"/>
      <c r="C827" s="24"/>
      <c r="D827" s="23"/>
      <c r="E827" s="24"/>
      <c r="F827" s="22"/>
      <c r="G827" s="26" t="str">
        <f t="shared" si="12"/>
        <v/>
      </c>
      <c r="H827" s="25" t="str">
        <f>(IF((COUNTBLANK(E827))=1,"",(IF((ISERROR((VLOOKUP((IF((VALUE((TEXT(F827,"mmdd"))))&gt;=801,(YEAR(F827)),(YEAR(F827)))),'Master Roster Data'!$M$1721:$N$1730,2,FALSE)))),"Player Appears to Be Too Old or Too Young",(VLOOKUP((IF((VALUE((TEXT(F827,"mmdd"))))&gt;=801,(YEAR(F827)),(YEAR(F827)))),'Master Roster Data'!$M$1721:$N$1730,2,FALSE))))))</f>
        <v/>
      </c>
      <c r="J827" s="13"/>
    </row>
    <row r="828" spans="2:10" ht="15" x14ac:dyDescent="0.2">
      <c r="B828" s="23"/>
      <c r="C828" s="24"/>
      <c r="D828" s="23"/>
      <c r="E828" s="24"/>
      <c r="F828" s="22"/>
      <c r="G828" s="26" t="str">
        <f t="shared" si="12"/>
        <v/>
      </c>
      <c r="H828" s="25" t="str">
        <f>(IF((COUNTBLANK(E828))=1,"",(IF((ISERROR((VLOOKUP((IF((VALUE((TEXT(F828,"mmdd"))))&gt;=801,(YEAR(F828)),(YEAR(F828)))),'Master Roster Data'!$M$1721:$N$1730,2,FALSE)))),"Player Appears to Be Too Old or Too Young",(VLOOKUP((IF((VALUE((TEXT(F828,"mmdd"))))&gt;=801,(YEAR(F828)),(YEAR(F828)))),'Master Roster Data'!$M$1721:$N$1730,2,FALSE))))))</f>
        <v/>
      </c>
      <c r="J828" s="13"/>
    </row>
    <row r="829" spans="2:10" ht="15" x14ac:dyDescent="0.2">
      <c r="B829" s="23"/>
      <c r="C829" s="24"/>
      <c r="D829" s="23"/>
      <c r="E829" s="24"/>
      <c r="F829" s="22"/>
      <c r="G829" s="26" t="str">
        <f t="shared" si="12"/>
        <v/>
      </c>
      <c r="H829" s="25" t="str">
        <f>(IF((COUNTBLANK(E829))=1,"",(IF((ISERROR((VLOOKUP((IF((VALUE((TEXT(F829,"mmdd"))))&gt;=801,(YEAR(F829)),(YEAR(F829)))),'Master Roster Data'!$M$1721:$N$1730,2,FALSE)))),"Player Appears to Be Too Old or Too Young",(VLOOKUP((IF((VALUE((TEXT(F829,"mmdd"))))&gt;=801,(YEAR(F829)),(YEAR(F829)))),'Master Roster Data'!$M$1721:$N$1730,2,FALSE))))))</f>
        <v/>
      </c>
      <c r="J829" s="13"/>
    </row>
    <row r="830" spans="2:10" ht="15" x14ac:dyDescent="0.2">
      <c r="B830" s="23"/>
      <c r="C830" s="24"/>
      <c r="D830" s="23"/>
      <c r="E830" s="24"/>
      <c r="F830" s="22"/>
      <c r="G830" s="26" t="str">
        <f t="shared" si="12"/>
        <v/>
      </c>
      <c r="H830" s="25" t="str">
        <f>(IF((COUNTBLANK(E830))=1,"",(IF((ISERROR((VLOOKUP((IF((VALUE((TEXT(F830,"mmdd"))))&gt;=801,(YEAR(F830)),(YEAR(F830)))),'Master Roster Data'!$M$1721:$N$1730,2,FALSE)))),"Player Appears to Be Too Old or Too Young",(VLOOKUP((IF((VALUE((TEXT(F830,"mmdd"))))&gt;=801,(YEAR(F830)),(YEAR(F830)))),'Master Roster Data'!$M$1721:$N$1730,2,FALSE))))))</f>
        <v/>
      </c>
      <c r="J830" s="13"/>
    </row>
    <row r="831" spans="2:10" ht="15" x14ac:dyDescent="0.2">
      <c r="B831" s="23"/>
      <c r="C831" s="24"/>
      <c r="D831" s="23"/>
      <c r="E831" s="24"/>
      <c r="F831" s="22"/>
      <c r="G831" s="26" t="str">
        <f t="shared" si="12"/>
        <v/>
      </c>
      <c r="H831" s="25" t="str">
        <f>(IF((COUNTBLANK(E831))=1,"",(IF((ISERROR((VLOOKUP((IF((VALUE((TEXT(F831,"mmdd"))))&gt;=801,(YEAR(F831)),(YEAR(F831)))),'Master Roster Data'!$M$1721:$N$1730,2,FALSE)))),"Player Appears to Be Too Old or Too Young",(VLOOKUP((IF((VALUE((TEXT(F831,"mmdd"))))&gt;=801,(YEAR(F831)),(YEAR(F831)))),'Master Roster Data'!$M$1721:$N$1730,2,FALSE))))))</f>
        <v/>
      </c>
      <c r="J831" s="13"/>
    </row>
    <row r="832" spans="2:10" ht="15" x14ac:dyDescent="0.2">
      <c r="B832" s="23"/>
      <c r="C832" s="24"/>
      <c r="D832" s="23"/>
      <c r="E832" s="24"/>
      <c r="F832" s="22"/>
      <c r="G832" s="26" t="str">
        <f t="shared" si="12"/>
        <v/>
      </c>
      <c r="H832" s="25" t="str">
        <f>(IF((COUNTBLANK(E832))=1,"",(IF((ISERROR((VLOOKUP((IF((VALUE((TEXT(F832,"mmdd"))))&gt;=801,(YEAR(F832)),(YEAR(F832)))),'Master Roster Data'!$M$1721:$N$1730,2,FALSE)))),"Player Appears to Be Too Old or Too Young",(VLOOKUP((IF((VALUE((TEXT(F832,"mmdd"))))&gt;=801,(YEAR(F832)),(YEAR(F832)))),'Master Roster Data'!$M$1721:$N$1730,2,FALSE))))))</f>
        <v/>
      </c>
      <c r="J832" s="13"/>
    </row>
    <row r="833" spans="2:10" ht="15" x14ac:dyDescent="0.2">
      <c r="B833" s="23"/>
      <c r="C833" s="24"/>
      <c r="D833" s="23"/>
      <c r="E833" s="24"/>
      <c r="F833" s="22"/>
      <c r="G833" s="26" t="str">
        <f t="shared" si="12"/>
        <v/>
      </c>
      <c r="H833" s="25" t="str">
        <f>(IF((COUNTBLANK(E833))=1,"",(IF((ISERROR((VLOOKUP((IF((VALUE((TEXT(F833,"mmdd"))))&gt;=801,(YEAR(F833)),(YEAR(F833)))),'Master Roster Data'!$M$1721:$N$1730,2,FALSE)))),"Player Appears to Be Too Old or Too Young",(VLOOKUP((IF((VALUE((TEXT(F833,"mmdd"))))&gt;=801,(YEAR(F833)),(YEAR(F833)))),'Master Roster Data'!$M$1721:$N$1730,2,FALSE))))))</f>
        <v/>
      </c>
      <c r="J833" s="13"/>
    </row>
    <row r="834" spans="2:10" ht="15" x14ac:dyDescent="0.2">
      <c r="B834" s="23"/>
      <c r="C834" s="24"/>
      <c r="D834" s="23"/>
      <c r="E834" s="24"/>
      <c r="F834" s="22"/>
      <c r="G834" s="26" t="str">
        <f t="shared" si="12"/>
        <v/>
      </c>
      <c r="H834" s="25" t="str">
        <f>(IF((COUNTBLANK(E834))=1,"",(IF((ISERROR((VLOOKUP((IF((VALUE((TEXT(F834,"mmdd"))))&gt;=801,(YEAR(F834)),(YEAR(F834)))),'Master Roster Data'!$M$1721:$N$1730,2,FALSE)))),"Player Appears to Be Too Old or Too Young",(VLOOKUP((IF((VALUE((TEXT(F834,"mmdd"))))&gt;=801,(YEAR(F834)),(YEAR(F834)))),'Master Roster Data'!$M$1721:$N$1730,2,FALSE))))))</f>
        <v/>
      </c>
      <c r="J834" s="13"/>
    </row>
    <row r="835" spans="2:10" ht="15" x14ac:dyDescent="0.2">
      <c r="B835" s="23"/>
      <c r="C835" s="24"/>
      <c r="D835" s="23"/>
      <c r="E835" s="24"/>
      <c r="F835" s="22"/>
      <c r="G835" s="26" t="str">
        <f t="shared" si="12"/>
        <v/>
      </c>
      <c r="H835" s="25" t="str">
        <f>(IF((COUNTBLANK(E835))=1,"",(IF((ISERROR((VLOOKUP((IF((VALUE((TEXT(F835,"mmdd"))))&gt;=801,(YEAR(F835)),(YEAR(F835)))),'Master Roster Data'!$M$1721:$N$1730,2,FALSE)))),"Player Appears to Be Too Old or Too Young",(VLOOKUP((IF((VALUE((TEXT(F835,"mmdd"))))&gt;=801,(YEAR(F835)),(YEAR(F835)))),'Master Roster Data'!$M$1721:$N$1730,2,FALSE))))))</f>
        <v/>
      </c>
      <c r="J835" s="13"/>
    </row>
    <row r="836" spans="2:10" ht="15" x14ac:dyDescent="0.2">
      <c r="B836" s="23"/>
      <c r="C836" s="24"/>
      <c r="D836" s="23"/>
      <c r="E836" s="24"/>
      <c r="F836" s="22"/>
      <c r="G836" s="26" t="str">
        <f t="shared" si="12"/>
        <v/>
      </c>
      <c r="H836" s="25" t="str">
        <f>(IF((COUNTBLANK(E836))=1,"",(IF((ISERROR((VLOOKUP((IF((VALUE((TEXT(F836,"mmdd"))))&gt;=801,(YEAR(F836)),(YEAR(F836)))),'Master Roster Data'!$M$1721:$N$1730,2,FALSE)))),"Player Appears to Be Too Old or Too Young",(VLOOKUP((IF((VALUE((TEXT(F836,"mmdd"))))&gt;=801,(YEAR(F836)),(YEAR(F836)))),'Master Roster Data'!$M$1721:$N$1730,2,FALSE))))))</f>
        <v/>
      </c>
      <c r="J836" s="13"/>
    </row>
    <row r="837" spans="2:10" ht="15" x14ac:dyDescent="0.2">
      <c r="B837" s="23"/>
      <c r="C837" s="24"/>
      <c r="D837" s="23"/>
      <c r="E837" s="24"/>
      <c r="F837" s="22"/>
      <c r="G837" s="26" t="str">
        <f t="shared" si="12"/>
        <v/>
      </c>
      <c r="H837" s="25" t="str">
        <f>(IF((COUNTBLANK(E837))=1,"",(IF((ISERROR((VLOOKUP((IF((VALUE((TEXT(F837,"mmdd"))))&gt;=801,(YEAR(F837)),(YEAR(F837)))),'Master Roster Data'!$M$1721:$N$1730,2,FALSE)))),"Player Appears to Be Too Old or Too Young",(VLOOKUP((IF((VALUE((TEXT(F837,"mmdd"))))&gt;=801,(YEAR(F837)),(YEAR(F837)))),'Master Roster Data'!$M$1721:$N$1730,2,FALSE))))))</f>
        <v/>
      </c>
      <c r="J837" s="13"/>
    </row>
    <row r="838" spans="2:10" ht="15" x14ac:dyDescent="0.2">
      <c r="B838" s="23"/>
      <c r="C838" s="24"/>
      <c r="D838" s="23"/>
      <c r="E838" s="24"/>
      <c r="F838" s="22"/>
      <c r="G838" s="26" t="str">
        <f t="shared" ref="G838:G901" si="13">(IF(H838&gt;(MID(B838,1,3)),"Waiver Required",""))</f>
        <v/>
      </c>
      <c r="H838" s="25" t="str">
        <f>(IF((COUNTBLANK(E838))=1,"",(IF((ISERROR((VLOOKUP((IF((VALUE((TEXT(F838,"mmdd"))))&gt;=801,(YEAR(F838)),(YEAR(F838)))),'Master Roster Data'!$M$1721:$N$1730,2,FALSE)))),"Player Appears to Be Too Old or Too Young",(VLOOKUP((IF((VALUE((TEXT(F838,"mmdd"))))&gt;=801,(YEAR(F838)),(YEAR(F838)))),'Master Roster Data'!$M$1721:$N$1730,2,FALSE))))))</f>
        <v/>
      </c>
      <c r="J838" s="13"/>
    </row>
    <row r="839" spans="2:10" ht="15" x14ac:dyDescent="0.2">
      <c r="B839" s="23"/>
      <c r="C839" s="24"/>
      <c r="D839" s="23"/>
      <c r="E839" s="24"/>
      <c r="F839" s="22"/>
      <c r="G839" s="26" t="str">
        <f t="shared" si="13"/>
        <v/>
      </c>
      <c r="H839" s="25" t="str">
        <f>(IF((COUNTBLANK(E839))=1,"",(IF((ISERROR((VLOOKUP((IF((VALUE((TEXT(F839,"mmdd"))))&gt;=801,(YEAR(F839)),(YEAR(F839)))),'Master Roster Data'!$M$1721:$N$1730,2,FALSE)))),"Player Appears to Be Too Old or Too Young",(VLOOKUP((IF((VALUE((TEXT(F839,"mmdd"))))&gt;=801,(YEAR(F839)),(YEAR(F839)))),'Master Roster Data'!$M$1721:$N$1730,2,FALSE))))))</f>
        <v/>
      </c>
      <c r="J839" s="13"/>
    </row>
    <row r="840" spans="2:10" ht="15" x14ac:dyDescent="0.2">
      <c r="B840" s="23"/>
      <c r="C840" s="24"/>
      <c r="D840" s="23"/>
      <c r="E840" s="24"/>
      <c r="F840" s="22"/>
      <c r="G840" s="26" t="str">
        <f t="shared" si="13"/>
        <v/>
      </c>
      <c r="H840" s="25" t="str">
        <f>(IF((COUNTBLANK(E840))=1,"",(IF((ISERROR((VLOOKUP((IF((VALUE((TEXT(F840,"mmdd"))))&gt;=801,(YEAR(F840)),(YEAR(F840)))),'Master Roster Data'!$M$1721:$N$1730,2,FALSE)))),"Player Appears to Be Too Old or Too Young",(VLOOKUP((IF((VALUE((TEXT(F840,"mmdd"))))&gt;=801,(YEAR(F840)),(YEAR(F840)))),'Master Roster Data'!$M$1721:$N$1730,2,FALSE))))))</f>
        <v/>
      </c>
      <c r="J840" s="13"/>
    </row>
    <row r="841" spans="2:10" ht="15" x14ac:dyDescent="0.2">
      <c r="B841" s="23"/>
      <c r="C841" s="24"/>
      <c r="D841" s="23"/>
      <c r="E841" s="24"/>
      <c r="F841" s="22"/>
      <c r="G841" s="26" t="str">
        <f t="shared" si="13"/>
        <v/>
      </c>
      <c r="H841" s="25" t="str">
        <f>(IF((COUNTBLANK(E841))=1,"",(IF((ISERROR((VLOOKUP((IF((VALUE((TEXT(F841,"mmdd"))))&gt;=801,(YEAR(F841)),(YEAR(F841)))),'Master Roster Data'!$M$1721:$N$1730,2,FALSE)))),"Player Appears to Be Too Old or Too Young",(VLOOKUP((IF((VALUE((TEXT(F841,"mmdd"))))&gt;=801,(YEAR(F841)),(YEAR(F841)))),'Master Roster Data'!$M$1721:$N$1730,2,FALSE))))))</f>
        <v/>
      </c>
      <c r="J841" s="13"/>
    </row>
    <row r="842" spans="2:10" ht="15" x14ac:dyDescent="0.2">
      <c r="B842" s="23"/>
      <c r="C842" s="24"/>
      <c r="D842" s="23"/>
      <c r="E842" s="24"/>
      <c r="F842" s="22"/>
      <c r="G842" s="26" t="str">
        <f t="shared" si="13"/>
        <v/>
      </c>
      <c r="H842" s="25" t="str">
        <f>(IF((COUNTBLANK(E842))=1,"",(IF((ISERROR((VLOOKUP((IF((VALUE((TEXT(F842,"mmdd"))))&gt;=801,(YEAR(F842)),(YEAR(F842)))),'Master Roster Data'!$M$1721:$N$1730,2,FALSE)))),"Player Appears to Be Too Old or Too Young",(VLOOKUP((IF((VALUE((TEXT(F842,"mmdd"))))&gt;=801,(YEAR(F842)),(YEAR(F842)))),'Master Roster Data'!$M$1721:$N$1730,2,FALSE))))))</f>
        <v/>
      </c>
      <c r="J842" s="13"/>
    </row>
    <row r="843" spans="2:10" ht="15" x14ac:dyDescent="0.2">
      <c r="B843" s="23"/>
      <c r="C843" s="24"/>
      <c r="D843" s="23"/>
      <c r="E843" s="24"/>
      <c r="F843" s="22"/>
      <c r="G843" s="26" t="str">
        <f t="shared" si="13"/>
        <v/>
      </c>
      <c r="H843" s="25" t="str">
        <f>(IF((COUNTBLANK(E843))=1,"",(IF((ISERROR((VLOOKUP((IF((VALUE((TEXT(F843,"mmdd"))))&gt;=801,(YEAR(F843)),(YEAR(F843)))),'Master Roster Data'!$M$1721:$N$1730,2,FALSE)))),"Player Appears to Be Too Old or Too Young",(VLOOKUP((IF((VALUE((TEXT(F843,"mmdd"))))&gt;=801,(YEAR(F843)),(YEAR(F843)))),'Master Roster Data'!$M$1721:$N$1730,2,FALSE))))))</f>
        <v/>
      </c>
      <c r="J843" s="13"/>
    </row>
    <row r="844" spans="2:10" ht="15" x14ac:dyDescent="0.2">
      <c r="B844" s="23"/>
      <c r="C844" s="24"/>
      <c r="D844" s="23"/>
      <c r="E844" s="24"/>
      <c r="F844" s="22"/>
      <c r="G844" s="26" t="str">
        <f t="shared" si="13"/>
        <v/>
      </c>
      <c r="H844" s="25" t="str">
        <f>(IF((COUNTBLANK(E844))=1,"",(IF((ISERROR((VLOOKUP((IF((VALUE((TEXT(F844,"mmdd"))))&gt;=801,(YEAR(F844)),(YEAR(F844)))),'Master Roster Data'!$M$1721:$N$1730,2,FALSE)))),"Player Appears to Be Too Old or Too Young",(VLOOKUP((IF((VALUE((TEXT(F844,"mmdd"))))&gt;=801,(YEAR(F844)),(YEAR(F844)))),'Master Roster Data'!$M$1721:$N$1730,2,FALSE))))))</f>
        <v/>
      </c>
      <c r="J844" s="13"/>
    </row>
    <row r="845" spans="2:10" ht="15" x14ac:dyDescent="0.2">
      <c r="B845" s="23"/>
      <c r="C845" s="24"/>
      <c r="D845" s="23"/>
      <c r="E845" s="24"/>
      <c r="F845" s="22"/>
      <c r="G845" s="26" t="str">
        <f t="shared" si="13"/>
        <v/>
      </c>
      <c r="H845" s="25" t="str">
        <f>(IF((COUNTBLANK(E845))=1,"",(IF((ISERROR((VLOOKUP((IF((VALUE((TEXT(F845,"mmdd"))))&gt;=801,(YEAR(F845)),(YEAR(F845)))),'Master Roster Data'!$M$1721:$N$1730,2,FALSE)))),"Player Appears to Be Too Old or Too Young",(VLOOKUP((IF((VALUE((TEXT(F845,"mmdd"))))&gt;=801,(YEAR(F845)),(YEAR(F845)))),'Master Roster Data'!$M$1721:$N$1730,2,FALSE))))))</f>
        <v/>
      </c>
      <c r="J845" s="13"/>
    </row>
    <row r="846" spans="2:10" ht="15" x14ac:dyDescent="0.2">
      <c r="B846" s="23"/>
      <c r="C846" s="24"/>
      <c r="D846" s="23"/>
      <c r="E846" s="24"/>
      <c r="F846" s="22"/>
      <c r="G846" s="26" t="str">
        <f t="shared" si="13"/>
        <v/>
      </c>
      <c r="H846" s="25" t="str">
        <f>(IF((COUNTBLANK(E846))=1,"",(IF((ISERROR((VLOOKUP((IF((VALUE((TEXT(F846,"mmdd"))))&gt;=801,(YEAR(F846)),(YEAR(F846)))),'Master Roster Data'!$M$1721:$N$1730,2,FALSE)))),"Player Appears to Be Too Old or Too Young",(VLOOKUP((IF((VALUE((TEXT(F846,"mmdd"))))&gt;=801,(YEAR(F846)),(YEAR(F846)))),'Master Roster Data'!$M$1721:$N$1730,2,FALSE))))))</f>
        <v/>
      </c>
      <c r="J846" s="13"/>
    </row>
    <row r="847" spans="2:10" ht="15" x14ac:dyDescent="0.2">
      <c r="B847" s="23"/>
      <c r="C847" s="24"/>
      <c r="D847" s="23"/>
      <c r="E847" s="24"/>
      <c r="F847" s="22"/>
      <c r="G847" s="26" t="str">
        <f t="shared" si="13"/>
        <v/>
      </c>
      <c r="H847" s="25" t="str">
        <f>(IF((COUNTBLANK(E847))=1,"",(IF((ISERROR((VLOOKUP((IF((VALUE((TEXT(F847,"mmdd"))))&gt;=801,(YEAR(F847)),(YEAR(F847)))),'Master Roster Data'!$M$1721:$N$1730,2,FALSE)))),"Player Appears to Be Too Old or Too Young",(VLOOKUP((IF((VALUE((TEXT(F847,"mmdd"))))&gt;=801,(YEAR(F847)),(YEAR(F847)))),'Master Roster Data'!$M$1721:$N$1730,2,FALSE))))))</f>
        <v/>
      </c>
      <c r="J847" s="13"/>
    </row>
    <row r="848" spans="2:10" ht="15" x14ac:dyDescent="0.2">
      <c r="B848" s="23"/>
      <c r="C848" s="24"/>
      <c r="D848" s="23"/>
      <c r="E848" s="24"/>
      <c r="F848" s="22"/>
      <c r="G848" s="26" t="str">
        <f t="shared" si="13"/>
        <v/>
      </c>
      <c r="H848" s="25" t="str">
        <f>(IF((COUNTBLANK(E848))=1,"",(IF((ISERROR((VLOOKUP((IF((VALUE((TEXT(F848,"mmdd"))))&gt;=801,(YEAR(F848)),(YEAR(F848)))),'Master Roster Data'!$M$1721:$N$1730,2,FALSE)))),"Player Appears to Be Too Old or Too Young",(VLOOKUP((IF((VALUE((TEXT(F848,"mmdd"))))&gt;=801,(YEAR(F848)),(YEAR(F848)))),'Master Roster Data'!$M$1721:$N$1730,2,FALSE))))))</f>
        <v/>
      </c>
      <c r="J848" s="13"/>
    </row>
    <row r="849" spans="2:10" ht="15" x14ac:dyDescent="0.2">
      <c r="B849" s="23"/>
      <c r="C849" s="24"/>
      <c r="D849" s="23"/>
      <c r="E849" s="24"/>
      <c r="F849" s="22"/>
      <c r="G849" s="26" t="str">
        <f t="shared" si="13"/>
        <v/>
      </c>
      <c r="H849" s="25" t="str">
        <f>(IF((COUNTBLANK(E849))=1,"",(IF((ISERROR((VLOOKUP((IF((VALUE((TEXT(F849,"mmdd"))))&gt;=801,(YEAR(F849)),(YEAR(F849)))),'Master Roster Data'!$M$1721:$N$1730,2,FALSE)))),"Player Appears to Be Too Old or Too Young",(VLOOKUP((IF((VALUE((TEXT(F849,"mmdd"))))&gt;=801,(YEAR(F849)),(YEAR(F849)))),'Master Roster Data'!$M$1721:$N$1730,2,FALSE))))))</f>
        <v/>
      </c>
      <c r="J849" s="13"/>
    </row>
    <row r="850" spans="2:10" ht="15" x14ac:dyDescent="0.2">
      <c r="B850" s="23"/>
      <c r="C850" s="24"/>
      <c r="D850" s="23"/>
      <c r="E850" s="24"/>
      <c r="F850" s="22"/>
      <c r="G850" s="26" t="str">
        <f t="shared" si="13"/>
        <v/>
      </c>
      <c r="H850" s="25" t="str">
        <f>(IF((COUNTBLANK(E850))=1,"",(IF((ISERROR((VLOOKUP((IF((VALUE((TEXT(F850,"mmdd"))))&gt;=801,(YEAR(F850)),(YEAR(F850)))),'Master Roster Data'!$M$1721:$N$1730,2,FALSE)))),"Player Appears to Be Too Old or Too Young",(VLOOKUP((IF((VALUE((TEXT(F850,"mmdd"))))&gt;=801,(YEAR(F850)),(YEAR(F850)))),'Master Roster Data'!$M$1721:$N$1730,2,FALSE))))))</f>
        <v/>
      </c>
      <c r="J850" s="13"/>
    </row>
    <row r="851" spans="2:10" ht="15" x14ac:dyDescent="0.2">
      <c r="B851" s="23"/>
      <c r="C851" s="24"/>
      <c r="D851" s="23"/>
      <c r="E851" s="24"/>
      <c r="F851" s="22"/>
      <c r="G851" s="26" t="str">
        <f t="shared" si="13"/>
        <v/>
      </c>
      <c r="H851" s="25" t="str">
        <f>(IF((COUNTBLANK(E851))=1,"",(IF((ISERROR((VLOOKUP((IF((VALUE((TEXT(F851,"mmdd"))))&gt;=801,(YEAR(F851)),(YEAR(F851)))),'Master Roster Data'!$M$1721:$N$1730,2,FALSE)))),"Player Appears to Be Too Old or Too Young",(VLOOKUP((IF((VALUE((TEXT(F851,"mmdd"))))&gt;=801,(YEAR(F851)),(YEAR(F851)))),'Master Roster Data'!$M$1721:$N$1730,2,FALSE))))))</f>
        <v/>
      </c>
      <c r="J851" s="13"/>
    </row>
    <row r="852" spans="2:10" ht="15" x14ac:dyDescent="0.2">
      <c r="B852" s="23"/>
      <c r="C852" s="24"/>
      <c r="D852" s="23"/>
      <c r="E852" s="24"/>
      <c r="F852" s="22"/>
      <c r="G852" s="26" t="str">
        <f t="shared" si="13"/>
        <v/>
      </c>
      <c r="H852" s="25" t="str">
        <f>(IF((COUNTBLANK(E852))=1,"",(IF((ISERROR((VLOOKUP((IF((VALUE((TEXT(F852,"mmdd"))))&gt;=801,(YEAR(F852)),(YEAR(F852)))),'Master Roster Data'!$M$1721:$N$1730,2,FALSE)))),"Player Appears to Be Too Old or Too Young",(VLOOKUP((IF((VALUE((TEXT(F852,"mmdd"))))&gt;=801,(YEAR(F852)),(YEAR(F852)))),'Master Roster Data'!$M$1721:$N$1730,2,FALSE))))))</f>
        <v/>
      </c>
      <c r="J852" s="13"/>
    </row>
    <row r="853" spans="2:10" ht="15" x14ac:dyDescent="0.2">
      <c r="B853" s="23"/>
      <c r="C853" s="24"/>
      <c r="D853" s="23"/>
      <c r="E853" s="24"/>
      <c r="F853" s="22"/>
      <c r="G853" s="26" t="str">
        <f t="shared" si="13"/>
        <v/>
      </c>
      <c r="H853" s="25" t="str">
        <f>(IF((COUNTBLANK(E853))=1,"",(IF((ISERROR((VLOOKUP((IF((VALUE((TEXT(F853,"mmdd"))))&gt;=801,(YEAR(F853)),(YEAR(F853)))),'Master Roster Data'!$M$1721:$N$1730,2,FALSE)))),"Player Appears to Be Too Old or Too Young",(VLOOKUP((IF((VALUE((TEXT(F853,"mmdd"))))&gt;=801,(YEAR(F853)),(YEAR(F853)))),'Master Roster Data'!$M$1721:$N$1730,2,FALSE))))))</f>
        <v/>
      </c>
      <c r="J853" s="13"/>
    </row>
    <row r="854" spans="2:10" ht="15" x14ac:dyDescent="0.2">
      <c r="B854" s="23"/>
      <c r="C854" s="24"/>
      <c r="D854" s="23"/>
      <c r="E854" s="24"/>
      <c r="F854" s="22"/>
      <c r="G854" s="26" t="str">
        <f t="shared" si="13"/>
        <v/>
      </c>
      <c r="H854" s="25" t="str">
        <f>(IF((COUNTBLANK(E854))=1,"",(IF((ISERROR((VLOOKUP((IF((VALUE((TEXT(F854,"mmdd"))))&gt;=801,(YEAR(F854)),(YEAR(F854)))),'Master Roster Data'!$M$1721:$N$1730,2,FALSE)))),"Player Appears to Be Too Old or Too Young",(VLOOKUP((IF((VALUE((TEXT(F854,"mmdd"))))&gt;=801,(YEAR(F854)),(YEAR(F854)))),'Master Roster Data'!$M$1721:$N$1730,2,FALSE))))))</f>
        <v/>
      </c>
      <c r="J854" s="13"/>
    </row>
    <row r="855" spans="2:10" ht="15" x14ac:dyDescent="0.2">
      <c r="B855" s="23"/>
      <c r="C855" s="24"/>
      <c r="D855" s="23"/>
      <c r="E855" s="24"/>
      <c r="F855" s="22"/>
      <c r="G855" s="26" t="str">
        <f t="shared" si="13"/>
        <v/>
      </c>
      <c r="H855" s="25" t="str">
        <f>(IF((COUNTBLANK(E855))=1,"",(IF((ISERROR((VLOOKUP((IF((VALUE((TEXT(F855,"mmdd"))))&gt;=801,(YEAR(F855)),(YEAR(F855)))),'Master Roster Data'!$M$1721:$N$1730,2,FALSE)))),"Player Appears to Be Too Old or Too Young",(VLOOKUP((IF((VALUE((TEXT(F855,"mmdd"))))&gt;=801,(YEAR(F855)),(YEAR(F855)))),'Master Roster Data'!$M$1721:$N$1730,2,FALSE))))))</f>
        <v/>
      </c>
      <c r="J855" s="13"/>
    </row>
    <row r="856" spans="2:10" ht="15" x14ac:dyDescent="0.2">
      <c r="B856" s="23"/>
      <c r="C856" s="24"/>
      <c r="D856" s="23"/>
      <c r="E856" s="24"/>
      <c r="F856" s="22"/>
      <c r="G856" s="26" t="str">
        <f t="shared" si="13"/>
        <v/>
      </c>
      <c r="H856" s="25" t="str">
        <f>(IF((COUNTBLANK(E856))=1,"",(IF((ISERROR((VLOOKUP((IF((VALUE((TEXT(F856,"mmdd"))))&gt;=801,(YEAR(F856)),(YEAR(F856)))),'Master Roster Data'!$M$1721:$N$1730,2,FALSE)))),"Player Appears to Be Too Old or Too Young",(VLOOKUP((IF((VALUE((TEXT(F856,"mmdd"))))&gt;=801,(YEAR(F856)),(YEAR(F856)))),'Master Roster Data'!$M$1721:$N$1730,2,FALSE))))))</f>
        <v/>
      </c>
      <c r="J856" s="13"/>
    </row>
    <row r="857" spans="2:10" ht="15" x14ac:dyDescent="0.2">
      <c r="B857" s="23"/>
      <c r="C857" s="24"/>
      <c r="D857" s="23"/>
      <c r="E857" s="24"/>
      <c r="F857" s="22"/>
      <c r="G857" s="26" t="str">
        <f t="shared" si="13"/>
        <v/>
      </c>
      <c r="H857" s="25" t="str">
        <f>(IF((COUNTBLANK(E857))=1,"",(IF((ISERROR((VLOOKUP((IF((VALUE((TEXT(F857,"mmdd"))))&gt;=801,(YEAR(F857)),(YEAR(F857)))),'Master Roster Data'!$M$1721:$N$1730,2,FALSE)))),"Player Appears to Be Too Old or Too Young",(VLOOKUP((IF((VALUE((TEXT(F857,"mmdd"))))&gt;=801,(YEAR(F857)),(YEAR(F857)))),'Master Roster Data'!$M$1721:$N$1730,2,FALSE))))))</f>
        <v/>
      </c>
      <c r="J857" s="13"/>
    </row>
    <row r="858" spans="2:10" ht="15" x14ac:dyDescent="0.2">
      <c r="B858" s="23"/>
      <c r="C858" s="24"/>
      <c r="D858" s="23"/>
      <c r="E858" s="24"/>
      <c r="F858" s="22"/>
      <c r="G858" s="26" t="str">
        <f t="shared" si="13"/>
        <v/>
      </c>
      <c r="H858" s="25" t="str">
        <f>(IF((COUNTBLANK(E858))=1,"",(IF((ISERROR((VLOOKUP((IF((VALUE((TEXT(F858,"mmdd"))))&gt;=801,(YEAR(F858)),(YEAR(F858)))),'Master Roster Data'!$M$1721:$N$1730,2,FALSE)))),"Player Appears to Be Too Old or Too Young",(VLOOKUP((IF((VALUE((TEXT(F858,"mmdd"))))&gt;=801,(YEAR(F858)),(YEAR(F858)))),'Master Roster Data'!$M$1721:$N$1730,2,FALSE))))))</f>
        <v/>
      </c>
      <c r="J858" s="13"/>
    </row>
    <row r="859" spans="2:10" ht="15" x14ac:dyDescent="0.2">
      <c r="B859" s="23"/>
      <c r="C859" s="24"/>
      <c r="D859" s="23"/>
      <c r="E859" s="24"/>
      <c r="F859" s="22"/>
      <c r="G859" s="26" t="str">
        <f t="shared" si="13"/>
        <v/>
      </c>
      <c r="H859" s="25" t="str">
        <f>(IF((COUNTBLANK(E859))=1,"",(IF((ISERROR((VLOOKUP((IF((VALUE((TEXT(F859,"mmdd"))))&gt;=801,(YEAR(F859)),(YEAR(F859)))),'Master Roster Data'!$M$1721:$N$1730,2,FALSE)))),"Player Appears to Be Too Old or Too Young",(VLOOKUP((IF((VALUE((TEXT(F859,"mmdd"))))&gt;=801,(YEAR(F859)),(YEAR(F859)))),'Master Roster Data'!$M$1721:$N$1730,2,FALSE))))))</f>
        <v/>
      </c>
      <c r="J859" s="13"/>
    </row>
    <row r="860" spans="2:10" ht="15" x14ac:dyDescent="0.2">
      <c r="B860" s="23"/>
      <c r="C860" s="24"/>
      <c r="D860" s="23"/>
      <c r="E860" s="24"/>
      <c r="F860" s="22"/>
      <c r="G860" s="26" t="str">
        <f t="shared" si="13"/>
        <v/>
      </c>
      <c r="H860" s="25" t="str">
        <f>(IF((COUNTBLANK(E860))=1,"",(IF((ISERROR((VLOOKUP((IF((VALUE((TEXT(F860,"mmdd"))))&gt;=801,(YEAR(F860)),(YEAR(F860)))),'Master Roster Data'!$M$1721:$N$1730,2,FALSE)))),"Player Appears to Be Too Old or Too Young",(VLOOKUP((IF((VALUE((TEXT(F860,"mmdd"))))&gt;=801,(YEAR(F860)),(YEAR(F860)))),'Master Roster Data'!$M$1721:$N$1730,2,FALSE))))))</f>
        <v/>
      </c>
      <c r="J860" s="13"/>
    </row>
    <row r="861" spans="2:10" ht="15" x14ac:dyDescent="0.2">
      <c r="B861" s="23"/>
      <c r="C861" s="24"/>
      <c r="D861" s="23"/>
      <c r="E861" s="24"/>
      <c r="F861" s="22"/>
      <c r="G861" s="26" t="str">
        <f t="shared" si="13"/>
        <v/>
      </c>
      <c r="H861" s="25" t="str">
        <f>(IF((COUNTBLANK(E861))=1,"",(IF((ISERROR((VLOOKUP((IF((VALUE((TEXT(F861,"mmdd"))))&gt;=801,(YEAR(F861)),(YEAR(F861)))),'Master Roster Data'!$M$1721:$N$1730,2,FALSE)))),"Player Appears to Be Too Old or Too Young",(VLOOKUP((IF((VALUE((TEXT(F861,"mmdd"))))&gt;=801,(YEAR(F861)),(YEAR(F861)))),'Master Roster Data'!$M$1721:$N$1730,2,FALSE))))))</f>
        <v/>
      </c>
      <c r="J861" s="13"/>
    </row>
    <row r="862" spans="2:10" ht="15" x14ac:dyDescent="0.2">
      <c r="B862" s="23"/>
      <c r="C862" s="24"/>
      <c r="D862" s="23"/>
      <c r="E862" s="24"/>
      <c r="F862" s="22"/>
      <c r="G862" s="26" t="str">
        <f t="shared" si="13"/>
        <v/>
      </c>
      <c r="H862" s="25" t="str">
        <f>(IF((COUNTBLANK(E862))=1,"",(IF((ISERROR((VLOOKUP((IF((VALUE((TEXT(F862,"mmdd"))))&gt;=801,(YEAR(F862)),(YEAR(F862)))),'Master Roster Data'!$M$1721:$N$1730,2,FALSE)))),"Player Appears to Be Too Old or Too Young",(VLOOKUP((IF((VALUE((TEXT(F862,"mmdd"))))&gt;=801,(YEAR(F862)),(YEAR(F862)))),'Master Roster Data'!$M$1721:$N$1730,2,FALSE))))))</f>
        <v/>
      </c>
      <c r="J862" s="13"/>
    </row>
    <row r="863" spans="2:10" ht="15" x14ac:dyDescent="0.2">
      <c r="B863" s="23"/>
      <c r="C863" s="24"/>
      <c r="D863" s="23"/>
      <c r="E863" s="24"/>
      <c r="F863" s="22"/>
      <c r="G863" s="26" t="str">
        <f t="shared" si="13"/>
        <v/>
      </c>
      <c r="H863" s="25" t="str">
        <f>(IF((COUNTBLANK(E863))=1,"",(IF((ISERROR((VLOOKUP((IF((VALUE((TEXT(F863,"mmdd"))))&gt;=801,(YEAR(F863)),(YEAR(F863)))),'Master Roster Data'!$M$1721:$N$1730,2,FALSE)))),"Player Appears to Be Too Old or Too Young",(VLOOKUP((IF((VALUE((TEXT(F863,"mmdd"))))&gt;=801,(YEAR(F863)),(YEAR(F863)))),'Master Roster Data'!$M$1721:$N$1730,2,FALSE))))))</f>
        <v/>
      </c>
      <c r="J863" s="13"/>
    </row>
    <row r="864" spans="2:10" ht="15" x14ac:dyDescent="0.2">
      <c r="B864" s="23"/>
      <c r="C864" s="24"/>
      <c r="D864" s="23"/>
      <c r="E864" s="24"/>
      <c r="F864" s="22"/>
      <c r="G864" s="26" t="str">
        <f t="shared" si="13"/>
        <v/>
      </c>
      <c r="H864" s="25" t="str">
        <f>(IF((COUNTBLANK(E864))=1,"",(IF((ISERROR((VLOOKUP((IF((VALUE((TEXT(F864,"mmdd"))))&gt;=801,(YEAR(F864)),(YEAR(F864)))),'Master Roster Data'!$M$1721:$N$1730,2,FALSE)))),"Player Appears to Be Too Old or Too Young",(VLOOKUP((IF((VALUE((TEXT(F864,"mmdd"))))&gt;=801,(YEAR(F864)),(YEAR(F864)))),'Master Roster Data'!$M$1721:$N$1730,2,FALSE))))))</f>
        <v/>
      </c>
      <c r="J864" s="13"/>
    </row>
    <row r="865" spans="2:10" ht="15" x14ac:dyDescent="0.2">
      <c r="B865" s="23"/>
      <c r="C865" s="24"/>
      <c r="D865" s="23"/>
      <c r="E865" s="24"/>
      <c r="F865" s="22"/>
      <c r="G865" s="26" t="str">
        <f t="shared" si="13"/>
        <v/>
      </c>
      <c r="H865" s="25" t="str">
        <f>(IF((COUNTBLANK(E865))=1,"",(IF((ISERROR((VLOOKUP((IF((VALUE((TEXT(F865,"mmdd"))))&gt;=801,(YEAR(F865)),(YEAR(F865)))),'Master Roster Data'!$M$1721:$N$1730,2,FALSE)))),"Player Appears to Be Too Old or Too Young",(VLOOKUP((IF((VALUE((TEXT(F865,"mmdd"))))&gt;=801,(YEAR(F865)),(YEAR(F865)))),'Master Roster Data'!$M$1721:$N$1730,2,FALSE))))))</f>
        <v/>
      </c>
      <c r="J865" s="13"/>
    </row>
    <row r="866" spans="2:10" ht="15" x14ac:dyDescent="0.2">
      <c r="B866" s="23"/>
      <c r="C866" s="24"/>
      <c r="D866" s="23"/>
      <c r="E866" s="24"/>
      <c r="F866" s="22"/>
      <c r="G866" s="26" t="str">
        <f t="shared" si="13"/>
        <v/>
      </c>
      <c r="H866" s="25" t="str">
        <f>(IF((COUNTBLANK(E866))=1,"",(IF((ISERROR((VLOOKUP((IF((VALUE((TEXT(F866,"mmdd"))))&gt;=801,(YEAR(F866)),(YEAR(F866)))),'Master Roster Data'!$M$1721:$N$1730,2,FALSE)))),"Player Appears to Be Too Old or Too Young",(VLOOKUP((IF((VALUE((TEXT(F866,"mmdd"))))&gt;=801,(YEAR(F866)),(YEAR(F866)))),'Master Roster Data'!$M$1721:$N$1730,2,FALSE))))))</f>
        <v/>
      </c>
      <c r="J866" s="13"/>
    </row>
    <row r="867" spans="2:10" ht="15" x14ac:dyDescent="0.2">
      <c r="B867" s="23"/>
      <c r="C867" s="24"/>
      <c r="D867" s="23"/>
      <c r="E867" s="24"/>
      <c r="F867" s="22"/>
      <c r="G867" s="26" t="str">
        <f t="shared" si="13"/>
        <v/>
      </c>
      <c r="H867" s="25" t="str">
        <f>(IF((COUNTBLANK(E867))=1,"",(IF((ISERROR((VLOOKUP((IF((VALUE((TEXT(F867,"mmdd"))))&gt;=801,(YEAR(F867)),(YEAR(F867)))),'Master Roster Data'!$M$1721:$N$1730,2,FALSE)))),"Player Appears to Be Too Old or Too Young",(VLOOKUP((IF((VALUE((TEXT(F867,"mmdd"))))&gt;=801,(YEAR(F867)),(YEAR(F867)))),'Master Roster Data'!$M$1721:$N$1730,2,FALSE))))))</f>
        <v/>
      </c>
      <c r="J867" s="13"/>
    </row>
    <row r="868" spans="2:10" ht="15" x14ac:dyDescent="0.2">
      <c r="B868" s="23"/>
      <c r="C868" s="24"/>
      <c r="D868" s="23"/>
      <c r="E868" s="24"/>
      <c r="F868" s="22"/>
      <c r="G868" s="26" t="str">
        <f t="shared" si="13"/>
        <v/>
      </c>
      <c r="H868" s="25" t="str">
        <f>(IF((COUNTBLANK(E868))=1,"",(IF((ISERROR((VLOOKUP((IF((VALUE((TEXT(F868,"mmdd"))))&gt;=801,(YEAR(F868)),(YEAR(F868)))),'Master Roster Data'!$M$1721:$N$1730,2,FALSE)))),"Player Appears to Be Too Old or Too Young",(VLOOKUP((IF((VALUE((TEXT(F868,"mmdd"))))&gt;=801,(YEAR(F868)),(YEAR(F868)))),'Master Roster Data'!$M$1721:$N$1730,2,FALSE))))))</f>
        <v/>
      </c>
      <c r="J868" s="13"/>
    </row>
    <row r="869" spans="2:10" ht="15" x14ac:dyDescent="0.2">
      <c r="B869" s="23"/>
      <c r="C869" s="24"/>
      <c r="D869" s="23"/>
      <c r="E869" s="24"/>
      <c r="F869" s="22"/>
      <c r="G869" s="26" t="str">
        <f t="shared" si="13"/>
        <v/>
      </c>
      <c r="H869" s="25" t="str">
        <f>(IF((COUNTBLANK(E869))=1,"",(IF((ISERROR((VLOOKUP((IF((VALUE((TEXT(F869,"mmdd"))))&gt;=801,(YEAR(F869)),(YEAR(F869)))),'Master Roster Data'!$M$1721:$N$1730,2,FALSE)))),"Player Appears to Be Too Old or Too Young",(VLOOKUP((IF((VALUE((TEXT(F869,"mmdd"))))&gt;=801,(YEAR(F869)),(YEAR(F869)))),'Master Roster Data'!$M$1721:$N$1730,2,FALSE))))))</f>
        <v/>
      </c>
      <c r="J869" s="13"/>
    </row>
    <row r="870" spans="2:10" ht="15" x14ac:dyDescent="0.2">
      <c r="B870" s="23"/>
      <c r="C870" s="24"/>
      <c r="D870" s="23"/>
      <c r="E870" s="24"/>
      <c r="F870" s="22"/>
      <c r="G870" s="26" t="str">
        <f t="shared" si="13"/>
        <v/>
      </c>
      <c r="H870" s="25" t="str">
        <f>(IF((COUNTBLANK(E870))=1,"",(IF((ISERROR((VLOOKUP((IF((VALUE((TEXT(F870,"mmdd"))))&gt;=801,(YEAR(F870)),(YEAR(F870)))),'Master Roster Data'!$M$1721:$N$1730,2,FALSE)))),"Player Appears to Be Too Old or Too Young",(VLOOKUP((IF((VALUE((TEXT(F870,"mmdd"))))&gt;=801,(YEAR(F870)),(YEAR(F870)))),'Master Roster Data'!$M$1721:$N$1730,2,FALSE))))))</f>
        <v/>
      </c>
      <c r="J870" s="13"/>
    </row>
    <row r="871" spans="2:10" ht="15" x14ac:dyDescent="0.2">
      <c r="B871" s="23"/>
      <c r="C871" s="24"/>
      <c r="D871" s="23"/>
      <c r="E871" s="24"/>
      <c r="F871" s="22"/>
      <c r="G871" s="26" t="str">
        <f t="shared" si="13"/>
        <v/>
      </c>
      <c r="H871" s="25" t="str">
        <f>(IF((COUNTBLANK(E871))=1,"",(IF((ISERROR((VLOOKUP((IF((VALUE((TEXT(F871,"mmdd"))))&gt;=801,(YEAR(F871)),(YEAR(F871)))),'Master Roster Data'!$M$1721:$N$1730,2,FALSE)))),"Player Appears to Be Too Old or Too Young",(VLOOKUP((IF((VALUE((TEXT(F871,"mmdd"))))&gt;=801,(YEAR(F871)),(YEAR(F871)))),'Master Roster Data'!$M$1721:$N$1730,2,FALSE))))))</f>
        <v/>
      </c>
      <c r="J871" s="13"/>
    </row>
    <row r="872" spans="2:10" ht="15" x14ac:dyDescent="0.2">
      <c r="B872" s="23"/>
      <c r="C872" s="24"/>
      <c r="D872" s="23"/>
      <c r="E872" s="24"/>
      <c r="F872" s="22"/>
      <c r="G872" s="26" t="str">
        <f t="shared" si="13"/>
        <v/>
      </c>
      <c r="H872" s="25" t="str">
        <f>(IF((COUNTBLANK(E872))=1,"",(IF((ISERROR((VLOOKUP((IF((VALUE((TEXT(F872,"mmdd"))))&gt;=801,(YEAR(F872)),(YEAR(F872)))),'Master Roster Data'!$M$1721:$N$1730,2,FALSE)))),"Player Appears to Be Too Old or Too Young",(VLOOKUP((IF((VALUE((TEXT(F872,"mmdd"))))&gt;=801,(YEAR(F872)),(YEAR(F872)))),'Master Roster Data'!$M$1721:$N$1730,2,FALSE))))))</f>
        <v/>
      </c>
      <c r="J872" s="13"/>
    </row>
    <row r="873" spans="2:10" ht="15" x14ac:dyDescent="0.2">
      <c r="B873" s="23"/>
      <c r="C873" s="24"/>
      <c r="D873" s="23"/>
      <c r="E873" s="24"/>
      <c r="F873" s="22"/>
      <c r="G873" s="26" t="str">
        <f t="shared" si="13"/>
        <v/>
      </c>
      <c r="H873" s="25" t="str">
        <f>(IF((COUNTBLANK(E873))=1,"",(IF((ISERROR((VLOOKUP((IF((VALUE((TEXT(F873,"mmdd"))))&gt;=801,(YEAR(F873)),(YEAR(F873)))),'Master Roster Data'!$M$1721:$N$1730,2,FALSE)))),"Player Appears to Be Too Old or Too Young",(VLOOKUP((IF((VALUE((TEXT(F873,"mmdd"))))&gt;=801,(YEAR(F873)),(YEAR(F873)))),'Master Roster Data'!$M$1721:$N$1730,2,FALSE))))))</f>
        <v/>
      </c>
      <c r="J873" s="13"/>
    </row>
    <row r="874" spans="2:10" ht="15" x14ac:dyDescent="0.2">
      <c r="B874" s="23"/>
      <c r="C874" s="24"/>
      <c r="D874" s="23"/>
      <c r="E874" s="24"/>
      <c r="F874" s="22"/>
      <c r="G874" s="26" t="str">
        <f t="shared" si="13"/>
        <v/>
      </c>
      <c r="H874" s="25" t="str">
        <f>(IF((COUNTBLANK(E874))=1,"",(IF((ISERROR((VLOOKUP((IF((VALUE((TEXT(F874,"mmdd"))))&gt;=801,(YEAR(F874)),(YEAR(F874)))),'Master Roster Data'!$M$1721:$N$1730,2,FALSE)))),"Player Appears to Be Too Old or Too Young",(VLOOKUP((IF((VALUE((TEXT(F874,"mmdd"))))&gt;=801,(YEAR(F874)),(YEAR(F874)))),'Master Roster Data'!$M$1721:$N$1730,2,FALSE))))))</f>
        <v/>
      </c>
      <c r="J874" s="13"/>
    </row>
    <row r="875" spans="2:10" ht="15" x14ac:dyDescent="0.2">
      <c r="B875" s="23"/>
      <c r="C875" s="24"/>
      <c r="D875" s="23"/>
      <c r="E875" s="24"/>
      <c r="F875" s="22"/>
      <c r="G875" s="26" t="str">
        <f t="shared" si="13"/>
        <v/>
      </c>
      <c r="H875" s="25" t="str">
        <f>(IF((COUNTBLANK(E875))=1,"",(IF((ISERROR((VLOOKUP((IF((VALUE((TEXT(F875,"mmdd"))))&gt;=801,(YEAR(F875)),(YEAR(F875)))),'Master Roster Data'!$M$1721:$N$1730,2,FALSE)))),"Player Appears to Be Too Old or Too Young",(VLOOKUP((IF((VALUE((TEXT(F875,"mmdd"))))&gt;=801,(YEAR(F875)),(YEAR(F875)))),'Master Roster Data'!$M$1721:$N$1730,2,FALSE))))))</f>
        <v/>
      </c>
      <c r="J875" s="13"/>
    </row>
    <row r="876" spans="2:10" ht="15" x14ac:dyDescent="0.2">
      <c r="B876" s="23"/>
      <c r="C876" s="24"/>
      <c r="D876" s="23"/>
      <c r="E876" s="24"/>
      <c r="F876" s="22"/>
      <c r="G876" s="26" t="str">
        <f t="shared" si="13"/>
        <v/>
      </c>
      <c r="H876" s="25" t="str">
        <f>(IF((COUNTBLANK(E876))=1,"",(IF((ISERROR((VLOOKUP((IF((VALUE((TEXT(F876,"mmdd"))))&gt;=801,(YEAR(F876)),(YEAR(F876)))),'Master Roster Data'!$M$1721:$N$1730,2,FALSE)))),"Player Appears to Be Too Old or Too Young",(VLOOKUP((IF((VALUE((TEXT(F876,"mmdd"))))&gt;=801,(YEAR(F876)),(YEAR(F876)))),'Master Roster Data'!$M$1721:$N$1730,2,FALSE))))))</f>
        <v/>
      </c>
      <c r="J876" s="13"/>
    </row>
    <row r="877" spans="2:10" ht="15" x14ac:dyDescent="0.2">
      <c r="B877" s="23"/>
      <c r="C877" s="24"/>
      <c r="D877" s="23"/>
      <c r="E877" s="24"/>
      <c r="F877" s="22"/>
      <c r="G877" s="26" t="str">
        <f t="shared" si="13"/>
        <v/>
      </c>
      <c r="H877" s="25" t="str">
        <f>(IF((COUNTBLANK(E877))=1,"",(IF((ISERROR((VLOOKUP((IF((VALUE((TEXT(F877,"mmdd"))))&gt;=801,(YEAR(F877)),(YEAR(F877)))),'Master Roster Data'!$M$1721:$N$1730,2,FALSE)))),"Player Appears to Be Too Old or Too Young",(VLOOKUP((IF((VALUE((TEXT(F877,"mmdd"))))&gt;=801,(YEAR(F877)),(YEAR(F877)))),'Master Roster Data'!$M$1721:$N$1730,2,FALSE))))))</f>
        <v/>
      </c>
      <c r="J877" s="13"/>
    </row>
    <row r="878" spans="2:10" ht="15" x14ac:dyDescent="0.2">
      <c r="B878" s="23"/>
      <c r="C878" s="24"/>
      <c r="D878" s="23"/>
      <c r="E878" s="24"/>
      <c r="F878" s="22"/>
      <c r="G878" s="26" t="str">
        <f t="shared" si="13"/>
        <v/>
      </c>
      <c r="H878" s="25" t="str">
        <f>(IF((COUNTBLANK(E878))=1,"",(IF((ISERROR((VLOOKUP((IF((VALUE((TEXT(F878,"mmdd"))))&gt;=801,(YEAR(F878)),(YEAR(F878)))),'Master Roster Data'!$M$1721:$N$1730,2,FALSE)))),"Player Appears to Be Too Old or Too Young",(VLOOKUP((IF((VALUE((TEXT(F878,"mmdd"))))&gt;=801,(YEAR(F878)),(YEAR(F878)))),'Master Roster Data'!$M$1721:$N$1730,2,FALSE))))))</f>
        <v/>
      </c>
      <c r="J878" s="13"/>
    </row>
    <row r="879" spans="2:10" ht="15" x14ac:dyDescent="0.2">
      <c r="B879" s="23"/>
      <c r="C879" s="24"/>
      <c r="D879" s="23"/>
      <c r="E879" s="24"/>
      <c r="F879" s="22"/>
      <c r="G879" s="26" t="str">
        <f t="shared" si="13"/>
        <v/>
      </c>
      <c r="H879" s="25" t="str">
        <f>(IF((COUNTBLANK(E879))=1,"",(IF((ISERROR((VLOOKUP((IF((VALUE((TEXT(F879,"mmdd"))))&gt;=801,(YEAR(F879)),(YEAR(F879)))),'Master Roster Data'!$M$1721:$N$1730,2,FALSE)))),"Player Appears to Be Too Old or Too Young",(VLOOKUP((IF((VALUE((TEXT(F879,"mmdd"))))&gt;=801,(YEAR(F879)),(YEAR(F879)))),'Master Roster Data'!$M$1721:$N$1730,2,FALSE))))))</f>
        <v/>
      </c>
      <c r="J879" s="13"/>
    </row>
    <row r="880" spans="2:10" ht="15" x14ac:dyDescent="0.2">
      <c r="B880" s="23"/>
      <c r="C880" s="24"/>
      <c r="D880" s="23"/>
      <c r="E880" s="24"/>
      <c r="F880" s="22"/>
      <c r="G880" s="26" t="str">
        <f t="shared" si="13"/>
        <v/>
      </c>
      <c r="H880" s="25" t="str">
        <f>(IF((COUNTBLANK(E880))=1,"",(IF((ISERROR((VLOOKUP((IF((VALUE((TEXT(F880,"mmdd"))))&gt;=801,(YEAR(F880)),(YEAR(F880)))),'Master Roster Data'!$M$1721:$N$1730,2,FALSE)))),"Player Appears to Be Too Old or Too Young",(VLOOKUP((IF((VALUE((TEXT(F880,"mmdd"))))&gt;=801,(YEAR(F880)),(YEAR(F880)))),'Master Roster Data'!$M$1721:$N$1730,2,FALSE))))))</f>
        <v/>
      </c>
      <c r="J880" s="13"/>
    </row>
    <row r="881" spans="2:10" ht="15" x14ac:dyDescent="0.2">
      <c r="B881" s="23"/>
      <c r="C881" s="24"/>
      <c r="D881" s="23"/>
      <c r="E881" s="24"/>
      <c r="F881" s="22"/>
      <c r="G881" s="26" t="str">
        <f t="shared" si="13"/>
        <v/>
      </c>
      <c r="H881" s="25" t="str">
        <f>(IF((COUNTBLANK(E881))=1,"",(IF((ISERROR((VLOOKUP((IF((VALUE((TEXT(F881,"mmdd"))))&gt;=801,(YEAR(F881)),(YEAR(F881)))),'Master Roster Data'!$M$1721:$N$1730,2,FALSE)))),"Player Appears to Be Too Old or Too Young",(VLOOKUP((IF((VALUE((TEXT(F881,"mmdd"))))&gt;=801,(YEAR(F881)),(YEAR(F881)))),'Master Roster Data'!$M$1721:$N$1730,2,FALSE))))))</f>
        <v/>
      </c>
      <c r="J881" s="13"/>
    </row>
    <row r="882" spans="2:10" ht="15" x14ac:dyDescent="0.2">
      <c r="B882" s="23"/>
      <c r="C882" s="24"/>
      <c r="D882" s="23"/>
      <c r="E882" s="24"/>
      <c r="F882" s="22"/>
      <c r="G882" s="26" t="str">
        <f t="shared" si="13"/>
        <v/>
      </c>
      <c r="H882" s="25" t="str">
        <f>(IF((COUNTBLANK(E882))=1,"",(IF((ISERROR((VLOOKUP((IF((VALUE((TEXT(F882,"mmdd"))))&gt;=801,(YEAR(F882)),(YEAR(F882)))),'Master Roster Data'!$M$1721:$N$1730,2,FALSE)))),"Player Appears to Be Too Old or Too Young",(VLOOKUP((IF((VALUE((TEXT(F882,"mmdd"))))&gt;=801,(YEAR(F882)),(YEAR(F882)))),'Master Roster Data'!$M$1721:$N$1730,2,FALSE))))))</f>
        <v/>
      </c>
      <c r="J882" s="13"/>
    </row>
    <row r="883" spans="2:10" ht="15" x14ac:dyDescent="0.2">
      <c r="B883" s="23"/>
      <c r="C883" s="24"/>
      <c r="D883" s="23"/>
      <c r="E883" s="24"/>
      <c r="F883" s="22"/>
      <c r="G883" s="26" t="str">
        <f t="shared" si="13"/>
        <v/>
      </c>
      <c r="H883" s="25" t="str">
        <f>(IF((COUNTBLANK(E883))=1,"",(IF((ISERROR((VLOOKUP((IF((VALUE((TEXT(F883,"mmdd"))))&gt;=801,(YEAR(F883)),(YEAR(F883)))),'Master Roster Data'!$M$1721:$N$1730,2,FALSE)))),"Player Appears to Be Too Old or Too Young",(VLOOKUP((IF((VALUE((TEXT(F883,"mmdd"))))&gt;=801,(YEAR(F883)),(YEAR(F883)))),'Master Roster Data'!$M$1721:$N$1730,2,FALSE))))))</f>
        <v/>
      </c>
      <c r="J883" s="13"/>
    </row>
    <row r="884" spans="2:10" ht="15" x14ac:dyDescent="0.2">
      <c r="B884" s="23"/>
      <c r="C884" s="24"/>
      <c r="D884" s="23"/>
      <c r="E884" s="24"/>
      <c r="F884" s="22"/>
      <c r="G884" s="26" t="str">
        <f t="shared" si="13"/>
        <v/>
      </c>
      <c r="H884" s="25" t="str">
        <f>(IF((COUNTBLANK(E884))=1,"",(IF((ISERROR((VLOOKUP((IF((VALUE((TEXT(F884,"mmdd"))))&gt;=801,(YEAR(F884)),(YEAR(F884)))),'Master Roster Data'!$M$1721:$N$1730,2,FALSE)))),"Player Appears to Be Too Old or Too Young",(VLOOKUP((IF((VALUE((TEXT(F884,"mmdd"))))&gt;=801,(YEAR(F884)),(YEAR(F884)))),'Master Roster Data'!$M$1721:$N$1730,2,FALSE))))))</f>
        <v/>
      </c>
      <c r="J884" s="13"/>
    </row>
    <row r="885" spans="2:10" ht="15" x14ac:dyDescent="0.2">
      <c r="B885" s="23"/>
      <c r="C885" s="24"/>
      <c r="D885" s="23"/>
      <c r="E885" s="24"/>
      <c r="F885" s="22"/>
      <c r="G885" s="26" t="str">
        <f t="shared" si="13"/>
        <v/>
      </c>
      <c r="H885" s="25" t="str">
        <f>(IF((COUNTBLANK(E885))=1,"",(IF((ISERROR((VLOOKUP((IF((VALUE((TEXT(F885,"mmdd"))))&gt;=801,(YEAR(F885)),(YEAR(F885)))),'Master Roster Data'!$M$1721:$N$1730,2,FALSE)))),"Player Appears to Be Too Old or Too Young",(VLOOKUP((IF((VALUE((TEXT(F885,"mmdd"))))&gt;=801,(YEAR(F885)),(YEAR(F885)))),'Master Roster Data'!$M$1721:$N$1730,2,FALSE))))))</f>
        <v/>
      </c>
      <c r="J885" s="13"/>
    </row>
    <row r="886" spans="2:10" ht="15" x14ac:dyDescent="0.2">
      <c r="B886" s="23"/>
      <c r="C886" s="24"/>
      <c r="D886" s="23"/>
      <c r="E886" s="24"/>
      <c r="F886" s="22"/>
      <c r="G886" s="26" t="str">
        <f t="shared" si="13"/>
        <v/>
      </c>
      <c r="H886" s="25" t="str">
        <f>(IF((COUNTBLANK(E886))=1,"",(IF((ISERROR((VLOOKUP((IF((VALUE((TEXT(F886,"mmdd"))))&gt;=801,(YEAR(F886)),(YEAR(F886)))),'Master Roster Data'!$M$1721:$N$1730,2,FALSE)))),"Player Appears to Be Too Old or Too Young",(VLOOKUP((IF((VALUE((TEXT(F886,"mmdd"))))&gt;=801,(YEAR(F886)),(YEAR(F886)))),'Master Roster Data'!$M$1721:$N$1730,2,FALSE))))))</f>
        <v/>
      </c>
      <c r="J886" s="13"/>
    </row>
    <row r="887" spans="2:10" ht="15" x14ac:dyDescent="0.2">
      <c r="B887" s="23"/>
      <c r="C887" s="24"/>
      <c r="D887" s="23"/>
      <c r="E887" s="24"/>
      <c r="F887" s="22"/>
      <c r="G887" s="26" t="str">
        <f t="shared" si="13"/>
        <v/>
      </c>
      <c r="H887" s="25" t="str">
        <f>(IF((COUNTBLANK(E887))=1,"",(IF((ISERROR((VLOOKUP((IF((VALUE((TEXT(F887,"mmdd"))))&gt;=801,(YEAR(F887)),(YEAR(F887)))),'Master Roster Data'!$M$1721:$N$1730,2,FALSE)))),"Player Appears to Be Too Old or Too Young",(VLOOKUP((IF((VALUE((TEXT(F887,"mmdd"))))&gt;=801,(YEAR(F887)),(YEAR(F887)))),'Master Roster Data'!$M$1721:$N$1730,2,FALSE))))))</f>
        <v/>
      </c>
      <c r="J887" s="13"/>
    </row>
    <row r="888" spans="2:10" ht="15" x14ac:dyDescent="0.2">
      <c r="B888" s="23"/>
      <c r="C888" s="24"/>
      <c r="D888" s="23"/>
      <c r="E888" s="24"/>
      <c r="F888" s="22"/>
      <c r="G888" s="26" t="str">
        <f t="shared" si="13"/>
        <v/>
      </c>
      <c r="H888" s="25" t="str">
        <f>(IF((COUNTBLANK(E888))=1,"",(IF((ISERROR((VLOOKUP((IF((VALUE((TEXT(F888,"mmdd"))))&gt;=801,(YEAR(F888)),(YEAR(F888)))),'Master Roster Data'!$M$1721:$N$1730,2,FALSE)))),"Player Appears to Be Too Old or Too Young",(VLOOKUP((IF((VALUE((TEXT(F888,"mmdd"))))&gt;=801,(YEAR(F888)),(YEAR(F888)))),'Master Roster Data'!$M$1721:$N$1730,2,FALSE))))))</f>
        <v/>
      </c>
      <c r="J888" s="13"/>
    </row>
    <row r="889" spans="2:10" ht="15" x14ac:dyDescent="0.2">
      <c r="B889" s="23"/>
      <c r="C889" s="24"/>
      <c r="D889" s="23"/>
      <c r="E889" s="24"/>
      <c r="F889" s="22"/>
      <c r="G889" s="26" t="str">
        <f t="shared" si="13"/>
        <v/>
      </c>
      <c r="H889" s="25" t="str">
        <f>(IF((COUNTBLANK(E889))=1,"",(IF((ISERROR((VLOOKUP((IF((VALUE((TEXT(F889,"mmdd"))))&gt;=801,(YEAR(F889)),(YEAR(F889)))),'Master Roster Data'!$M$1721:$N$1730,2,FALSE)))),"Player Appears to Be Too Old or Too Young",(VLOOKUP((IF((VALUE((TEXT(F889,"mmdd"))))&gt;=801,(YEAR(F889)),(YEAR(F889)))),'Master Roster Data'!$M$1721:$N$1730,2,FALSE))))))</f>
        <v/>
      </c>
      <c r="J889" s="13"/>
    </row>
    <row r="890" spans="2:10" ht="15" x14ac:dyDescent="0.2">
      <c r="B890" s="23"/>
      <c r="C890" s="24"/>
      <c r="D890" s="23"/>
      <c r="E890" s="24"/>
      <c r="F890" s="22"/>
      <c r="G890" s="26" t="str">
        <f t="shared" si="13"/>
        <v/>
      </c>
      <c r="H890" s="25" t="str">
        <f>(IF((COUNTBLANK(E890))=1,"",(IF((ISERROR((VLOOKUP((IF((VALUE((TEXT(F890,"mmdd"))))&gt;=801,(YEAR(F890)),(YEAR(F890)))),'Master Roster Data'!$M$1721:$N$1730,2,FALSE)))),"Player Appears to Be Too Old or Too Young",(VLOOKUP((IF((VALUE((TEXT(F890,"mmdd"))))&gt;=801,(YEAR(F890)),(YEAR(F890)))),'Master Roster Data'!$M$1721:$N$1730,2,FALSE))))))</f>
        <v/>
      </c>
      <c r="J890" s="13"/>
    </row>
    <row r="891" spans="2:10" ht="15" x14ac:dyDescent="0.2">
      <c r="B891" s="23"/>
      <c r="C891" s="24"/>
      <c r="D891" s="23"/>
      <c r="E891" s="24"/>
      <c r="F891" s="22"/>
      <c r="G891" s="26" t="str">
        <f t="shared" si="13"/>
        <v/>
      </c>
      <c r="H891" s="25" t="str">
        <f>(IF((COUNTBLANK(E891))=1,"",(IF((ISERROR((VLOOKUP((IF((VALUE((TEXT(F891,"mmdd"))))&gt;=801,(YEAR(F891)),(YEAR(F891)))),'Master Roster Data'!$M$1721:$N$1730,2,FALSE)))),"Player Appears to Be Too Old or Too Young",(VLOOKUP((IF((VALUE((TEXT(F891,"mmdd"))))&gt;=801,(YEAR(F891)),(YEAR(F891)))),'Master Roster Data'!$M$1721:$N$1730,2,FALSE))))))</f>
        <v/>
      </c>
      <c r="J891" s="13"/>
    </row>
    <row r="892" spans="2:10" ht="15" x14ac:dyDescent="0.2">
      <c r="B892" s="23"/>
      <c r="C892" s="24"/>
      <c r="D892" s="23"/>
      <c r="E892" s="24"/>
      <c r="F892" s="22"/>
      <c r="G892" s="26" t="str">
        <f t="shared" si="13"/>
        <v/>
      </c>
      <c r="H892" s="25" t="str">
        <f>(IF((COUNTBLANK(E892))=1,"",(IF((ISERROR((VLOOKUP((IF((VALUE((TEXT(F892,"mmdd"))))&gt;=801,(YEAR(F892)),(YEAR(F892)))),'Master Roster Data'!$M$1721:$N$1730,2,FALSE)))),"Player Appears to Be Too Old or Too Young",(VLOOKUP((IF((VALUE((TEXT(F892,"mmdd"))))&gt;=801,(YEAR(F892)),(YEAR(F892)))),'Master Roster Data'!$M$1721:$N$1730,2,FALSE))))))</f>
        <v/>
      </c>
      <c r="J892" s="13"/>
    </row>
    <row r="893" spans="2:10" ht="15" x14ac:dyDescent="0.2">
      <c r="B893" s="23"/>
      <c r="C893" s="24"/>
      <c r="D893" s="23"/>
      <c r="E893" s="24"/>
      <c r="F893" s="22"/>
      <c r="G893" s="26" t="str">
        <f t="shared" si="13"/>
        <v/>
      </c>
      <c r="H893" s="25" t="str">
        <f>(IF((COUNTBLANK(E893))=1,"",(IF((ISERROR((VLOOKUP((IF((VALUE((TEXT(F893,"mmdd"))))&gt;=801,(YEAR(F893)),(YEAR(F893)))),'Master Roster Data'!$M$1721:$N$1730,2,FALSE)))),"Player Appears to Be Too Old or Too Young",(VLOOKUP((IF((VALUE((TEXT(F893,"mmdd"))))&gt;=801,(YEAR(F893)),(YEAR(F893)))),'Master Roster Data'!$M$1721:$N$1730,2,FALSE))))))</f>
        <v/>
      </c>
      <c r="J893" s="13"/>
    </row>
    <row r="894" spans="2:10" ht="15" x14ac:dyDescent="0.2">
      <c r="B894" s="23"/>
      <c r="C894" s="24"/>
      <c r="D894" s="23"/>
      <c r="E894" s="24"/>
      <c r="F894" s="22"/>
      <c r="G894" s="26" t="str">
        <f t="shared" si="13"/>
        <v/>
      </c>
      <c r="H894" s="25" t="str">
        <f>(IF((COUNTBLANK(E894))=1,"",(IF((ISERROR((VLOOKUP((IF((VALUE((TEXT(F894,"mmdd"))))&gt;=801,(YEAR(F894)),(YEAR(F894)))),'Master Roster Data'!$M$1721:$N$1730,2,FALSE)))),"Player Appears to Be Too Old or Too Young",(VLOOKUP((IF((VALUE((TEXT(F894,"mmdd"))))&gt;=801,(YEAR(F894)),(YEAR(F894)))),'Master Roster Data'!$M$1721:$N$1730,2,FALSE))))))</f>
        <v/>
      </c>
      <c r="J894" s="13"/>
    </row>
    <row r="895" spans="2:10" ht="15" x14ac:dyDescent="0.2">
      <c r="B895" s="23"/>
      <c r="C895" s="24"/>
      <c r="D895" s="23"/>
      <c r="E895" s="24"/>
      <c r="F895" s="22"/>
      <c r="G895" s="26" t="str">
        <f t="shared" si="13"/>
        <v/>
      </c>
      <c r="H895" s="25" t="str">
        <f>(IF((COUNTBLANK(E895))=1,"",(IF((ISERROR((VLOOKUP((IF((VALUE((TEXT(F895,"mmdd"))))&gt;=801,(YEAR(F895)),(YEAR(F895)))),'Master Roster Data'!$M$1721:$N$1730,2,FALSE)))),"Player Appears to Be Too Old or Too Young",(VLOOKUP((IF((VALUE((TEXT(F895,"mmdd"))))&gt;=801,(YEAR(F895)),(YEAR(F895)))),'Master Roster Data'!$M$1721:$N$1730,2,FALSE))))))</f>
        <v/>
      </c>
      <c r="J895" s="13"/>
    </row>
    <row r="896" spans="2:10" ht="15" x14ac:dyDescent="0.2">
      <c r="B896" s="23"/>
      <c r="C896" s="24"/>
      <c r="D896" s="23"/>
      <c r="E896" s="24"/>
      <c r="F896" s="22"/>
      <c r="G896" s="26" t="str">
        <f t="shared" si="13"/>
        <v/>
      </c>
      <c r="H896" s="25" t="str">
        <f>(IF((COUNTBLANK(E896))=1,"",(IF((ISERROR((VLOOKUP((IF((VALUE((TEXT(F896,"mmdd"))))&gt;=801,(YEAR(F896)),(YEAR(F896)))),'Master Roster Data'!$M$1721:$N$1730,2,FALSE)))),"Player Appears to Be Too Old or Too Young",(VLOOKUP((IF((VALUE((TEXT(F896,"mmdd"))))&gt;=801,(YEAR(F896)),(YEAR(F896)))),'Master Roster Data'!$M$1721:$N$1730,2,FALSE))))))</f>
        <v/>
      </c>
      <c r="J896" s="13"/>
    </row>
    <row r="897" spans="2:10" ht="15" x14ac:dyDescent="0.2">
      <c r="B897" s="23"/>
      <c r="C897" s="24"/>
      <c r="D897" s="23"/>
      <c r="E897" s="24"/>
      <c r="F897" s="22"/>
      <c r="G897" s="26" t="str">
        <f t="shared" si="13"/>
        <v/>
      </c>
      <c r="H897" s="25" t="str">
        <f>(IF((COUNTBLANK(E897))=1,"",(IF((ISERROR((VLOOKUP((IF((VALUE((TEXT(F897,"mmdd"))))&gt;=801,(YEAR(F897)),(YEAR(F897)))),'Master Roster Data'!$M$1721:$N$1730,2,FALSE)))),"Player Appears to Be Too Old or Too Young",(VLOOKUP((IF((VALUE((TEXT(F897,"mmdd"))))&gt;=801,(YEAR(F897)),(YEAR(F897)))),'Master Roster Data'!$M$1721:$N$1730,2,FALSE))))))</f>
        <v/>
      </c>
      <c r="J897" s="13"/>
    </row>
    <row r="898" spans="2:10" ht="15" x14ac:dyDescent="0.2">
      <c r="B898" s="23"/>
      <c r="C898" s="24"/>
      <c r="D898" s="23"/>
      <c r="E898" s="24"/>
      <c r="F898" s="22"/>
      <c r="G898" s="26" t="str">
        <f t="shared" si="13"/>
        <v/>
      </c>
      <c r="H898" s="25" t="str">
        <f>(IF((COUNTBLANK(E898))=1,"",(IF((ISERROR((VLOOKUP((IF((VALUE((TEXT(F898,"mmdd"))))&gt;=801,(YEAR(F898)),(YEAR(F898)))),'Master Roster Data'!$M$1721:$N$1730,2,FALSE)))),"Player Appears to Be Too Old or Too Young",(VLOOKUP((IF((VALUE((TEXT(F898,"mmdd"))))&gt;=801,(YEAR(F898)),(YEAR(F898)))),'Master Roster Data'!$M$1721:$N$1730,2,FALSE))))))</f>
        <v/>
      </c>
      <c r="J898" s="13"/>
    </row>
    <row r="899" spans="2:10" ht="15" x14ac:dyDescent="0.2">
      <c r="B899" s="23"/>
      <c r="C899" s="24"/>
      <c r="D899" s="23"/>
      <c r="E899" s="24"/>
      <c r="F899" s="22"/>
      <c r="G899" s="26" t="str">
        <f t="shared" si="13"/>
        <v/>
      </c>
      <c r="H899" s="25" t="str">
        <f>(IF((COUNTBLANK(E899))=1,"",(IF((ISERROR((VLOOKUP((IF((VALUE((TEXT(F899,"mmdd"))))&gt;=801,(YEAR(F899)),(YEAR(F899)))),'Master Roster Data'!$M$1721:$N$1730,2,FALSE)))),"Player Appears to Be Too Old or Too Young",(VLOOKUP((IF((VALUE((TEXT(F899,"mmdd"))))&gt;=801,(YEAR(F899)),(YEAR(F899)))),'Master Roster Data'!$M$1721:$N$1730,2,FALSE))))))</f>
        <v/>
      </c>
      <c r="J899" s="13"/>
    </row>
    <row r="900" spans="2:10" ht="15" x14ac:dyDescent="0.2">
      <c r="B900" s="23"/>
      <c r="C900" s="24"/>
      <c r="D900" s="23"/>
      <c r="E900" s="24"/>
      <c r="F900" s="22"/>
      <c r="G900" s="26" t="str">
        <f t="shared" si="13"/>
        <v/>
      </c>
      <c r="H900" s="25" t="str">
        <f>(IF((COUNTBLANK(E900))=1,"",(IF((ISERROR((VLOOKUP((IF((VALUE((TEXT(F900,"mmdd"))))&gt;=801,(YEAR(F900)),(YEAR(F900)))),'Master Roster Data'!$M$1721:$N$1730,2,FALSE)))),"Player Appears to Be Too Old or Too Young",(VLOOKUP((IF((VALUE((TEXT(F900,"mmdd"))))&gt;=801,(YEAR(F900)),(YEAR(F900)))),'Master Roster Data'!$M$1721:$N$1730,2,FALSE))))))</f>
        <v/>
      </c>
      <c r="J900" s="13"/>
    </row>
    <row r="901" spans="2:10" ht="15" x14ac:dyDescent="0.2">
      <c r="B901" s="23"/>
      <c r="C901" s="24"/>
      <c r="D901" s="23"/>
      <c r="E901" s="24"/>
      <c r="F901" s="22"/>
      <c r="G901" s="26" t="str">
        <f t="shared" si="13"/>
        <v/>
      </c>
      <c r="H901" s="25" t="str">
        <f>(IF((COUNTBLANK(E901))=1,"",(IF((ISERROR((VLOOKUP((IF((VALUE((TEXT(F901,"mmdd"))))&gt;=801,(YEAR(F901)),(YEAR(F901)))),'Master Roster Data'!$M$1721:$N$1730,2,FALSE)))),"Player Appears to Be Too Old or Too Young",(VLOOKUP((IF((VALUE((TEXT(F901,"mmdd"))))&gt;=801,(YEAR(F901)),(YEAR(F901)))),'Master Roster Data'!$M$1721:$N$1730,2,FALSE))))))</f>
        <v/>
      </c>
      <c r="J901" s="13"/>
    </row>
    <row r="902" spans="2:10" ht="15" x14ac:dyDescent="0.2">
      <c r="B902" s="23"/>
      <c r="C902" s="24"/>
      <c r="D902" s="23"/>
      <c r="E902" s="24"/>
      <c r="F902" s="22"/>
      <c r="G902" s="26" t="str">
        <f t="shared" ref="G902:G965" si="14">(IF(H902&gt;(MID(B902,1,3)),"Waiver Required",""))</f>
        <v/>
      </c>
      <c r="H902" s="25" t="str">
        <f>(IF((COUNTBLANK(E902))=1,"",(IF((ISERROR((VLOOKUP((IF((VALUE((TEXT(F902,"mmdd"))))&gt;=801,(YEAR(F902)),(YEAR(F902)))),'Master Roster Data'!$M$1721:$N$1730,2,FALSE)))),"Player Appears to Be Too Old or Too Young",(VLOOKUP((IF((VALUE((TEXT(F902,"mmdd"))))&gt;=801,(YEAR(F902)),(YEAR(F902)))),'Master Roster Data'!$M$1721:$N$1730,2,FALSE))))))</f>
        <v/>
      </c>
      <c r="J902" s="13"/>
    </row>
    <row r="903" spans="2:10" ht="15" x14ac:dyDescent="0.2">
      <c r="B903" s="23"/>
      <c r="C903" s="24"/>
      <c r="D903" s="23"/>
      <c r="E903" s="24"/>
      <c r="F903" s="22"/>
      <c r="G903" s="26" t="str">
        <f t="shared" si="14"/>
        <v/>
      </c>
      <c r="H903" s="25" t="str">
        <f>(IF((COUNTBLANK(E903))=1,"",(IF((ISERROR((VLOOKUP((IF((VALUE((TEXT(F903,"mmdd"))))&gt;=801,(YEAR(F903)),(YEAR(F903)))),'Master Roster Data'!$M$1721:$N$1730,2,FALSE)))),"Player Appears to Be Too Old or Too Young",(VLOOKUP((IF((VALUE((TEXT(F903,"mmdd"))))&gt;=801,(YEAR(F903)),(YEAR(F903)))),'Master Roster Data'!$M$1721:$N$1730,2,FALSE))))))</f>
        <v/>
      </c>
      <c r="J903" s="13"/>
    </row>
    <row r="904" spans="2:10" ht="15" x14ac:dyDescent="0.2">
      <c r="B904" s="23"/>
      <c r="C904" s="24"/>
      <c r="D904" s="23"/>
      <c r="E904" s="24"/>
      <c r="F904" s="22"/>
      <c r="G904" s="26" t="str">
        <f t="shared" si="14"/>
        <v/>
      </c>
      <c r="H904" s="25" t="str">
        <f>(IF((COUNTBLANK(E904))=1,"",(IF((ISERROR((VLOOKUP((IF((VALUE((TEXT(F904,"mmdd"))))&gt;=801,(YEAR(F904)),(YEAR(F904)))),'Master Roster Data'!$M$1721:$N$1730,2,FALSE)))),"Player Appears to Be Too Old or Too Young",(VLOOKUP((IF((VALUE((TEXT(F904,"mmdd"))))&gt;=801,(YEAR(F904)),(YEAR(F904)))),'Master Roster Data'!$M$1721:$N$1730,2,FALSE))))))</f>
        <v/>
      </c>
      <c r="J904" s="13"/>
    </row>
    <row r="905" spans="2:10" ht="15" x14ac:dyDescent="0.2">
      <c r="B905" s="23"/>
      <c r="C905" s="24"/>
      <c r="D905" s="23"/>
      <c r="E905" s="24"/>
      <c r="F905" s="22"/>
      <c r="G905" s="26" t="str">
        <f t="shared" si="14"/>
        <v/>
      </c>
      <c r="H905" s="25" t="str">
        <f>(IF((COUNTBLANK(E905))=1,"",(IF((ISERROR((VLOOKUP((IF((VALUE((TEXT(F905,"mmdd"))))&gt;=801,(YEAR(F905)),(YEAR(F905)))),'Master Roster Data'!$M$1721:$N$1730,2,FALSE)))),"Player Appears to Be Too Old or Too Young",(VLOOKUP((IF((VALUE((TEXT(F905,"mmdd"))))&gt;=801,(YEAR(F905)),(YEAR(F905)))),'Master Roster Data'!$M$1721:$N$1730,2,FALSE))))))</f>
        <v/>
      </c>
      <c r="J905" s="13"/>
    </row>
    <row r="906" spans="2:10" ht="15" x14ac:dyDescent="0.2">
      <c r="B906" s="23"/>
      <c r="C906" s="24"/>
      <c r="D906" s="23"/>
      <c r="E906" s="24"/>
      <c r="F906" s="22"/>
      <c r="G906" s="26" t="str">
        <f t="shared" si="14"/>
        <v/>
      </c>
      <c r="H906" s="25" t="str">
        <f>(IF((COUNTBLANK(E906))=1,"",(IF((ISERROR((VLOOKUP((IF((VALUE((TEXT(F906,"mmdd"))))&gt;=801,(YEAR(F906)),(YEAR(F906)))),'Master Roster Data'!$M$1721:$N$1730,2,FALSE)))),"Player Appears to Be Too Old or Too Young",(VLOOKUP((IF((VALUE((TEXT(F906,"mmdd"))))&gt;=801,(YEAR(F906)),(YEAR(F906)))),'Master Roster Data'!$M$1721:$N$1730,2,FALSE))))))</f>
        <v/>
      </c>
      <c r="J906" s="13"/>
    </row>
    <row r="907" spans="2:10" ht="15" x14ac:dyDescent="0.2">
      <c r="B907" s="23"/>
      <c r="C907" s="24"/>
      <c r="D907" s="23"/>
      <c r="E907" s="24"/>
      <c r="F907" s="22"/>
      <c r="G907" s="26" t="str">
        <f t="shared" si="14"/>
        <v/>
      </c>
      <c r="H907" s="25" t="str">
        <f>(IF((COUNTBLANK(E907))=1,"",(IF((ISERROR((VLOOKUP((IF((VALUE((TEXT(F907,"mmdd"))))&gt;=801,(YEAR(F907)),(YEAR(F907)))),'Master Roster Data'!$M$1721:$N$1730,2,FALSE)))),"Player Appears to Be Too Old or Too Young",(VLOOKUP((IF((VALUE((TEXT(F907,"mmdd"))))&gt;=801,(YEAR(F907)),(YEAR(F907)))),'Master Roster Data'!$M$1721:$N$1730,2,FALSE))))))</f>
        <v/>
      </c>
      <c r="J907" s="13"/>
    </row>
    <row r="908" spans="2:10" ht="15" x14ac:dyDescent="0.2">
      <c r="B908" s="23"/>
      <c r="C908" s="24"/>
      <c r="D908" s="23"/>
      <c r="E908" s="24"/>
      <c r="F908" s="22"/>
      <c r="G908" s="26" t="str">
        <f t="shared" si="14"/>
        <v/>
      </c>
      <c r="H908" s="25" t="str">
        <f>(IF((COUNTBLANK(E908))=1,"",(IF((ISERROR((VLOOKUP((IF((VALUE((TEXT(F908,"mmdd"))))&gt;=801,(YEAR(F908)),(YEAR(F908)))),'Master Roster Data'!$M$1721:$N$1730,2,FALSE)))),"Player Appears to Be Too Old or Too Young",(VLOOKUP((IF((VALUE((TEXT(F908,"mmdd"))))&gt;=801,(YEAR(F908)),(YEAR(F908)))),'Master Roster Data'!$M$1721:$N$1730,2,FALSE))))))</f>
        <v/>
      </c>
      <c r="J908" s="13"/>
    </row>
    <row r="909" spans="2:10" ht="15" x14ac:dyDescent="0.2">
      <c r="B909" s="23"/>
      <c r="C909" s="24"/>
      <c r="D909" s="23"/>
      <c r="E909" s="24"/>
      <c r="F909" s="22"/>
      <c r="G909" s="26" t="str">
        <f t="shared" si="14"/>
        <v/>
      </c>
      <c r="H909" s="25" t="str">
        <f>(IF((COUNTBLANK(E909))=1,"",(IF((ISERROR((VLOOKUP((IF((VALUE((TEXT(F909,"mmdd"))))&gt;=801,(YEAR(F909)),(YEAR(F909)))),'Master Roster Data'!$M$1721:$N$1730,2,FALSE)))),"Player Appears to Be Too Old or Too Young",(VLOOKUP((IF((VALUE((TEXT(F909,"mmdd"))))&gt;=801,(YEAR(F909)),(YEAR(F909)))),'Master Roster Data'!$M$1721:$N$1730,2,FALSE))))))</f>
        <v/>
      </c>
      <c r="J909" s="13"/>
    </row>
    <row r="910" spans="2:10" ht="15" x14ac:dyDescent="0.2">
      <c r="B910" s="23"/>
      <c r="C910" s="24"/>
      <c r="D910" s="23"/>
      <c r="E910" s="24"/>
      <c r="F910" s="22"/>
      <c r="G910" s="26" t="str">
        <f t="shared" si="14"/>
        <v/>
      </c>
      <c r="H910" s="25" t="str">
        <f>(IF((COUNTBLANK(E910))=1,"",(IF((ISERROR((VLOOKUP((IF((VALUE((TEXT(F910,"mmdd"))))&gt;=801,(YEAR(F910)),(YEAR(F910)))),'Master Roster Data'!$M$1721:$N$1730,2,FALSE)))),"Player Appears to Be Too Old or Too Young",(VLOOKUP((IF((VALUE((TEXT(F910,"mmdd"))))&gt;=801,(YEAR(F910)),(YEAR(F910)))),'Master Roster Data'!$M$1721:$N$1730,2,FALSE))))))</f>
        <v/>
      </c>
      <c r="J910" s="13"/>
    </row>
    <row r="911" spans="2:10" ht="15" x14ac:dyDescent="0.2">
      <c r="B911" s="23"/>
      <c r="C911" s="24"/>
      <c r="D911" s="23"/>
      <c r="E911" s="24"/>
      <c r="F911" s="22"/>
      <c r="G911" s="26" t="str">
        <f t="shared" si="14"/>
        <v/>
      </c>
      <c r="H911" s="25" t="str">
        <f>(IF((COUNTBLANK(E911))=1,"",(IF((ISERROR((VLOOKUP((IF((VALUE((TEXT(F911,"mmdd"))))&gt;=801,(YEAR(F911)),(YEAR(F911)))),'Master Roster Data'!$M$1721:$N$1730,2,FALSE)))),"Player Appears to Be Too Old or Too Young",(VLOOKUP((IF((VALUE((TEXT(F911,"mmdd"))))&gt;=801,(YEAR(F911)),(YEAR(F911)))),'Master Roster Data'!$M$1721:$N$1730,2,FALSE))))))</f>
        <v/>
      </c>
      <c r="J911" s="13"/>
    </row>
    <row r="912" spans="2:10" ht="15" x14ac:dyDescent="0.2">
      <c r="B912" s="23"/>
      <c r="C912" s="24"/>
      <c r="D912" s="23"/>
      <c r="E912" s="24"/>
      <c r="F912" s="22"/>
      <c r="G912" s="26" t="str">
        <f t="shared" si="14"/>
        <v/>
      </c>
      <c r="H912" s="25" t="str">
        <f>(IF((COUNTBLANK(E912))=1,"",(IF((ISERROR((VLOOKUP((IF((VALUE((TEXT(F912,"mmdd"))))&gt;=801,(YEAR(F912)),(YEAR(F912)))),'Master Roster Data'!$M$1721:$N$1730,2,FALSE)))),"Player Appears to Be Too Old or Too Young",(VLOOKUP((IF((VALUE((TEXT(F912,"mmdd"))))&gt;=801,(YEAR(F912)),(YEAR(F912)))),'Master Roster Data'!$M$1721:$N$1730,2,FALSE))))))</f>
        <v/>
      </c>
      <c r="J912" s="13"/>
    </row>
    <row r="913" spans="2:10" ht="15" x14ac:dyDescent="0.2">
      <c r="B913" s="23"/>
      <c r="C913" s="24"/>
      <c r="D913" s="23"/>
      <c r="E913" s="24"/>
      <c r="F913" s="22"/>
      <c r="G913" s="26" t="str">
        <f t="shared" si="14"/>
        <v/>
      </c>
      <c r="H913" s="25" t="str">
        <f>(IF((COUNTBLANK(E913))=1,"",(IF((ISERROR((VLOOKUP((IF((VALUE((TEXT(F913,"mmdd"))))&gt;=801,(YEAR(F913)),(YEAR(F913)))),'Master Roster Data'!$M$1721:$N$1730,2,FALSE)))),"Player Appears to Be Too Old or Too Young",(VLOOKUP((IF((VALUE((TEXT(F913,"mmdd"))))&gt;=801,(YEAR(F913)),(YEAR(F913)))),'Master Roster Data'!$M$1721:$N$1730,2,FALSE))))))</f>
        <v/>
      </c>
      <c r="J913" s="13"/>
    </row>
    <row r="914" spans="2:10" ht="15" x14ac:dyDescent="0.2">
      <c r="B914" s="23"/>
      <c r="C914" s="24"/>
      <c r="D914" s="23"/>
      <c r="E914" s="24"/>
      <c r="F914" s="22"/>
      <c r="G914" s="26" t="str">
        <f t="shared" si="14"/>
        <v/>
      </c>
      <c r="H914" s="25" t="str">
        <f>(IF((COUNTBLANK(E914))=1,"",(IF((ISERROR((VLOOKUP((IF((VALUE((TEXT(F914,"mmdd"))))&gt;=801,(YEAR(F914)),(YEAR(F914)))),'Master Roster Data'!$M$1721:$N$1730,2,FALSE)))),"Player Appears to Be Too Old or Too Young",(VLOOKUP((IF((VALUE((TEXT(F914,"mmdd"))))&gt;=801,(YEAR(F914)),(YEAR(F914)))),'Master Roster Data'!$M$1721:$N$1730,2,FALSE))))))</f>
        <v/>
      </c>
      <c r="J914" s="13"/>
    </row>
    <row r="915" spans="2:10" ht="15" x14ac:dyDescent="0.2">
      <c r="B915" s="23"/>
      <c r="C915" s="24"/>
      <c r="D915" s="23"/>
      <c r="E915" s="24"/>
      <c r="F915" s="22"/>
      <c r="G915" s="26" t="str">
        <f t="shared" si="14"/>
        <v/>
      </c>
      <c r="H915" s="25" t="str">
        <f>(IF((COUNTBLANK(E915))=1,"",(IF((ISERROR((VLOOKUP((IF((VALUE((TEXT(F915,"mmdd"))))&gt;=801,(YEAR(F915)),(YEAR(F915)))),'Master Roster Data'!$M$1721:$N$1730,2,FALSE)))),"Player Appears to Be Too Old or Too Young",(VLOOKUP((IF((VALUE((TEXT(F915,"mmdd"))))&gt;=801,(YEAR(F915)),(YEAR(F915)))),'Master Roster Data'!$M$1721:$N$1730,2,FALSE))))))</f>
        <v/>
      </c>
      <c r="J915" s="13"/>
    </row>
    <row r="916" spans="2:10" ht="15" x14ac:dyDescent="0.2">
      <c r="B916" s="23"/>
      <c r="C916" s="24"/>
      <c r="D916" s="23"/>
      <c r="E916" s="24"/>
      <c r="F916" s="22"/>
      <c r="G916" s="26" t="str">
        <f t="shared" si="14"/>
        <v/>
      </c>
      <c r="H916" s="25" t="str">
        <f>(IF((COUNTBLANK(E916))=1,"",(IF((ISERROR((VLOOKUP((IF((VALUE((TEXT(F916,"mmdd"))))&gt;=801,(YEAR(F916)),(YEAR(F916)))),'Master Roster Data'!$M$1721:$N$1730,2,FALSE)))),"Player Appears to Be Too Old or Too Young",(VLOOKUP((IF((VALUE((TEXT(F916,"mmdd"))))&gt;=801,(YEAR(F916)),(YEAR(F916)))),'Master Roster Data'!$M$1721:$N$1730,2,FALSE))))))</f>
        <v/>
      </c>
      <c r="J916" s="13"/>
    </row>
    <row r="917" spans="2:10" ht="15" x14ac:dyDescent="0.2">
      <c r="B917" s="23"/>
      <c r="C917" s="24"/>
      <c r="D917" s="23"/>
      <c r="E917" s="24"/>
      <c r="F917" s="22"/>
      <c r="G917" s="26" t="str">
        <f t="shared" si="14"/>
        <v/>
      </c>
      <c r="H917" s="25" t="str">
        <f>(IF((COUNTBLANK(E917))=1,"",(IF((ISERROR((VLOOKUP((IF((VALUE((TEXT(F917,"mmdd"))))&gt;=801,(YEAR(F917)),(YEAR(F917)))),'Master Roster Data'!$M$1721:$N$1730,2,FALSE)))),"Player Appears to Be Too Old or Too Young",(VLOOKUP((IF((VALUE((TEXT(F917,"mmdd"))))&gt;=801,(YEAR(F917)),(YEAR(F917)))),'Master Roster Data'!$M$1721:$N$1730,2,FALSE))))))</f>
        <v/>
      </c>
      <c r="J917" s="13"/>
    </row>
    <row r="918" spans="2:10" ht="15" x14ac:dyDescent="0.2">
      <c r="B918" s="23"/>
      <c r="C918" s="24"/>
      <c r="D918" s="23"/>
      <c r="E918" s="24"/>
      <c r="F918" s="22"/>
      <c r="G918" s="26" t="str">
        <f t="shared" si="14"/>
        <v/>
      </c>
      <c r="H918" s="25" t="str">
        <f>(IF((COUNTBLANK(E918))=1,"",(IF((ISERROR((VLOOKUP((IF((VALUE((TEXT(F918,"mmdd"))))&gt;=801,(YEAR(F918)),(YEAR(F918)))),'Master Roster Data'!$M$1721:$N$1730,2,FALSE)))),"Player Appears to Be Too Old or Too Young",(VLOOKUP((IF((VALUE((TEXT(F918,"mmdd"))))&gt;=801,(YEAR(F918)),(YEAR(F918)))),'Master Roster Data'!$M$1721:$N$1730,2,FALSE))))))</f>
        <v/>
      </c>
      <c r="J918" s="13"/>
    </row>
    <row r="919" spans="2:10" ht="15" x14ac:dyDescent="0.2">
      <c r="B919" s="23"/>
      <c r="C919" s="24"/>
      <c r="D919" s="23"/>
      <c r="E919" s="24"/>
      <c r="F919" s="22"/>
      <c r="G919" s="26" t="str">
        <f t="shared" si="14"/>
        <v/>
      </c>
      <c r="H919" s="25" t="str">
        <f>(IF((COUNTBLANK(E919))=1,"",(IF((ISERROR((VLOOKUP((IF((VALUE((TEXT(F919,"mmdd"))))&gt;=801,(YEAR(F919)),(YEAR(F919)))),'Master Roster Data'!$M$1721:$N$1730,2,FALSE)))),"Player Appears to Be Too Old or Too Young",(VLOOKUP((IF((VALUE((TEXT(F919,"mmdd"))))&gt;=801,(YEAR(F919)),(YEAR(F919)))),'Master Roster Data'!$M$1721:$N$1730,2,FALSE))))))</f>
        <v/>
      </c>
      <c r="J919" s="13"/>
    </row>
    <row r="920" spans="2:10" ht="15" x14ac:dyDescent="0.2">
      <c r="B920" s="23"/>
      <c r="C920" s="24"/>
      <c r="D920" s="23"/>
      <c r="E920" s="24"/>
      <c r="F920" s="22"/>
      <c r="G920" s="26" t="str">
        <f t="shared" si="14"/>
        <v/>
      </c>
      <c r="H920" s="25" t="str">
        <f>(IF((COUNTBLANK(E920))=1,"",(IF((ISERROR((VLOOKUP((IF((VALUE((TEXT(F920,"mmdd"))))&gt;=801,(YEAR(F920)),(YEAR(F920)))),'Master Roster Data'!$M$1721:$N$1730,2,FALSE)))),"Player Appears to Be Too Old or Too Young",(VLOOKUP((IF((VALUE((TEXT(F920,"mmdd"))))&gt;=801,(YEAR(F920)),(YEAR(F920)))),'Master Roster Data'!$M$1721:$N$1730,2,FALSE))))))</f>
        <v/>
      </c>
      <c r="J920" s="13"/>
    </row>
    <row r="921" spans="2:10" ht="15" x14ac:dyDescent="0.2">
      <c r="B921" s="23"/>
      <c r="C921" s="24"/>
      <c r="D921" s="23"/>
      <c r="E921" s="24"/>
      <c r="F921" s="22"/>
      <c r="G921" s="26" t="str">
        <f t="shared" si="14"/>
        <v/>
      </c>
      <c r="H921" s="25" t="str">
        <f>(IF((COUNTBLANK(E921))=1,"",(IF((ISERROR((VLOOKUP((IF((VALUE((TEXT(F921,"mmdd"))))&gt;=801,(YEAR(F921)),(YEAR(F921)))),'Master Roster Data'!$M$1721:$N$1730,2,FALSE)))),"Player Appears to Be Too Old or Too Young",(VLOOKUP((IF((VALUE((TEXT(F921,"mmdd"))))&gt;=801,(YEAR(F921)),(YEAR(F921)))),'Master Roster Data'!$M$1721:$N$1730,2,FALSE))))))</f>
        <v/>
      </c>
      <c r="J921" s="13"/>
    </row>
    <row r="922" spans="2:10" ht="15" x14ac:dyDescent="0.2">
      <c r="B922" s="23"/>
      <c r="C922" s="24"/>
      <c r="D922" s="23"/>
      <c r="E922" s="24"/>
      <c r="F922" s="22"/>
      <c r="G922" s="26" t="str">
        <f t="shared" si="14"/>
        <v/>
      </c>
      <c r="H922" s="25" t="str">
        <f>(IF((COUNTBLANK(E922))=1,"",(IF((ISERROR((VLOOKUP((IF((VALUE((TEXT(F922,"mmdd"))))&gt;=801,(YEAR(F922)),(YEAR(F922)))),'Master Roster Data'!$M$1721:$N$1730,2,FALSE)))),"Player Appears to Be Too Old or Too Young",(VLOOKUP((IF((VALUE((TEXT(F922,"mmdd"))))&gt;=801,(YEAR(F922)),(YEAR(F922)))),'Master Roster Data'!$M$1721:$N$1730,2,FALSE))))))</f>
        <v/>
      </c>
      <c r="J922" s="13"/>
    </row>
    <row r="923" spans="2:10" ht="15" x14ac:dyDescent="0.2">
      <c r="B923" s="23"/>
      <c r="C923" s="24"/>
      <c r="D923" s="23"/>
      <c r="E923" s="24"/>
      <c r="F923" s="22"/>
      <c r="G923" s="26" t="str">
        <f t="shared" si="14"/>
        <v/>
      </c>
      <c r="H923" s="25" t="str">
        <f>(IF((COUNTBLANK(E923))=1,"",(IF((ISERROR((VLOOKUP((IF((VALUE((TEXT(F923,"mmdd"))))&gt;=801,(YEAR(F923)),(YEAR(F923)))),'Master Roster Data'!$M$1721:$N$1730,2,FALSE)))),"Player Appears to Be Too Old or Too Young",(VLOOKUP((IF((VALUE((TEXT(F923,"mmdd"))))&gt;=801,(YEAR(F923)),(YEAR(F923)))),'Master Roster Data'!$M$1721:$N$1730,2,FALSE))))))</f>
        <v/>
      </c>
      <c r="J923" s="13"/>
    </row>
    <row r="924" spans="2:10" ht="15" x14ac:dyDescent="0.2">
      <c r="B924" s="23"/>
      <c r="C924" s="24"/>
      <c r="D924" s="23"/>
      <c r="E924" s="24"/>
      <c r="F924" s="22"/>
      <c r="G924" s="26" t="str">
        <f t="shared" si="14"/>
        <v/>
      </c>
      <c r="H924" s="25" t="str">
        <f>(IF((COUNTBLANK(E924))=1,"",(IF((ISERROR((VLOOKUP((IF((VALUE((TEXT(F924,"mmdd"))))&gt;=801,(YEAR(F924)),(YEAR(F924)))),'Master Roster Data'!$M$1721:$N$1730,2,FALSE)))),"Player Appears to Be Too Old or Too Young",(VLOOKUP((IF((VALUE((TEXT(F924,"mmdd"))))&gt;=801,(YEAR(F924)),(YEAR(F924)))),'Master Roster Data'!$M$1721:$N$1730,2,FALSE))))))</f>
        <v/>
      </c>
      <c r="J924" s="13"/>
    </row>
    <row r="925" spans="2:10" ht="15" x14ac:dyDescent="0.2">
      <c r="B925" s="23"/>
      <c r="C925" s="24"/>
      <c r="D925" s="23"/>
      <c r="E925" s="24"/>
      <c r="F925" s="22"/>
      <c r="G925" s="26" t="str">
        <f t="shared" si="14"/>
        <v/>
      </c>
      <c r="H925" s="25" t="str">
        <f>(IF((COUNTBLANK(E925))=1,"",(IF((ISERROR((VLOOKUP((IF((VALUE((TEXT(F925,"mmdd"))))&gt;=801,(YEAR(F925)),(YEAR(F925)))),'Master Roster Data'!$M$1721:$N$1730,2,FALSE)))),"Player Appears to Be Too Old or Too Young",(VLOOKUP((IF((VALUE((TEXT(F925,"mmdd"))))&gt;=801,(YEAR(F925)),(YEAR(F925)))),'Master Roster Data'!$M$1721:$N$1730,2,FALSE))))))</f>
        <v/>
      </c>
      <c r="J925" s="13"/>
    </row>
    <row r="926" spans="2:10" ht="15" x14ac:dyDescent="0.2">
      <c r="B926" s="23"/>
      <c r="C926" s="24"/>
      <c r="D926" s="23"/>
      <c r="E926" s="24"/>
      <c r="F926" s="22"/>
      <c r="G926" s="26" t="str">
        <f t="shared" si="14"/>
        <v/>
      </c>
      <c r="H926" s="25" t="str">
        <f>(IF((COUNTBLANK(E926))=1,"",(IF((ISERROR((VLOOKUP((IF((VALUE((TEXT(F926,"mmdd"))))&gt;=801,(YEAR(F926)),(YEAR(F926)))),'Master Roster Data'!$M$1721:$N$1730,2,FALSE)))),"Player Appears to Be Too Old or Too Young",(VLOOKUP((IF((VALUE((TEXT(F926,"mmdd"))))&gt;=801,(YEAR(F926)),(YEAR(F926)))),'Master Roster Data'!$M$1721:$N$1730,2,FALSE))))))</f>
        <v/>
      </c>
      <c r="J926" s="13"/>
    </row>
    <row r="927" spans="2:10" ht="15" x14ac:dyDescent="0.2">
      <c r="B927" s="23"/>
      <c r="C927" s="24"/>
      <c r="D927" s="23"/>
      <c r="E927" s="24"/>
      <c r="F927" s="22"/>
      <c r="G927" s="26" t="str">
        <f t="shared" si="14"/>
        <v/>
      </c>
      <c r="H927" s="25" t="str">
        <f>(IF((COUNTBLANK(E927))=1,"",(IF((ISERROR((VLOOKUP((IF((VALUE((TEXT(F927,"mmdd"))))&gt;=801,(YEAR(F927)),(YEAR(F927)))),'Master Roster Data'!$M$1721:$N$1730,2,FALSE)))),"Player Appears to Be Too Old or Too Young",(VLOOKUP((IF((VALUE((TEXT(F927,"mmdd"))))&gt;=801,(YEAR(F927)),(YEAR(F927)))),'Master Roster Data'!$M$1721:$N$1730,2,FALSE))))))</f>
        <v/>
      </c>
      <c r="J927" s="13"/>
    </row>
    <row r="928" spans="2:10" ht="15" x14ac:dyDescent="0.2">
      <c r="B928" s="23"/>
      <c r="C928" s="24"/>
      <c r="D928" s="23"/>
      <c r="E928" s="24"/>
      <c r="F928" s="22"/>
      <c r="G928" s="26" t="str">
        <f t="shared" si="14"/>
        <v/>
      </c>
      <c r="H928" s="25" t="str">
        <f>(IF((COUNTBLANK(E928))=1,"",(IF((ISERROR((VLOOKUP((IF((VALUE((TEXT(F928,"mmdd"))))&gt;=801,(YEAR(F928)),(YEAR(F928)))),'Master Roster Data'!$M$1721:$N$1730,2,FALSE)))),"Player Appears to Be Too Old or Too Young",(VLOOKUP((IF((VALUE((TEXT(F928,"mmdd"))))&gt;=801,(YEAR(F928)),(YEAR(F928)))),'Master Roster Data'!$M$1721:$N$1730,2,FALSE))))))</f>
        <v/>
      </c>
      <c r="J928" s="13"/>
    </row>
    <row r="929" spans="2:10" ht="15" x14ac:dyDescent="0.2">
      <c r="B929" s="23"/>
      <c r="C929" s="24"/>
      <c r="D929" s="23"/>
      <c r="E929" s="24"/>
      <c r="F929" s="22"/>
      <c r="G929" s="26" t="str">
        <f t="shared" si="14"/>
        <v/>
      </c>
      <c r="H929" s="25" t="str">
        <f>(IF((COUNTBLANK(E929))=1,"",(IF((ISERROR((VLOOKUP((IF((VALUE((TEXT(F929,"mmdd"))))&gt;=801,(YEAR(F929)),(YEAR(F929)))),'Master Roster Data'!$M$1721:$N$1730,2,FALSE)))),"Player Appears to Be Too Old or Too Young",(VLOOKUP((IF((VALUE((TEXT(F929,"mmdd"))))&gt;=801,(YEAR(F929)),(YEAR(F929)))),'Master Roster Data'!$M$1721:$N$1730,2,FALSE))))))</f>
        <v/>
      </c>
      <c r="J929" s="13"/>
    </row>
    <row r="930" spans="2:10" ht="15" x14ac:dyDescent="0.2">
      <c r="B930" s="23"/>
      <c r="C930" s="24"/>
      <c r="D930" s="23"/>
      <c r="E930" s="24"/>
      <c r="F930" s="22"/>
      <c r="G930" s="26" t="str">
        <f t="shared" si="14"/>
        <v/>
      </c>
      <c r="H930" s="25" t="str">
        <f>(IF((COUNTBLANK(E930))=1,"",(IF((ISERROR((VLOOKUP((IF((VALUE((TEXT(F930,"mmdd"))))&gt;=801,(YEAR(F930)),(YEAR(F930)))),'Master Roster Data'!$M$1721:$N$1730,2,FALSE)))),"Player Appears to Be Too Old or Too Young",(VLOOKUP((IF((VALUE((TEXT(F930,"mmdd"))))&gt;=801,(YEAR(F930)),(YEAR(F930)))),'Master Roster Data'!$M$1721:$N$1730,2,FALSE))))))</f>
        <v/>
      </c>
      <c r="J930" s="13"/>
    </row>
    <row r="931" spans="2:10" ht="15" x14ac:dyDescent="0.2">
      <c r="B931" s="23"/>
      <c r="C931" s="24"/>
      <c r="D931" s="23"/>
      <c r="E931" s="24"/>
      <c r="F931" s="22"/>
      <c r="G931" s="26" t="str">
        <f t="shared" si="14"/>
        <v/>
      </c>
      <c r="H931" s="25" t="str">
        <f>(IF((COUNTBLANK(E931))=1,"",(IF((ISERROR((VLOOKUP((IF((VALUE((TEXT(F931,"mmdd"))))&gt;=801,(YEAR(F931)),(YEAR(F931)))),'Master Roster Data'!$M$1721:$N$1730,2,FALSE)))),"Player Appears to Be Too Old or Too Young",(VLOOKUP((IF((VALUE((TEXT(F931,"mmdd"))))&gt;=801,(YEAR(F931)),(YEAR(F931)))),'Master Roster Data'!$M$1721:$N$1730,2,FALSE))))))</f>
        <v/>
      </c>
      <c r="J931" s="13"/>
    </row>
    <row r="932" spans="2:10" ht="15" x14ac:dyDescent="0.2">
      <c r="B932" s="23"/>
      <c r="C932" s="24"/>
      <c r="D932" s="23"/>
      <c r="E932" s="24"/>
      <c r="F932" s="22"/>
      <c r="G932" s="26" t="str">
        <f t="shared" si="14"/>
        <v/>
      </c>
      <c r="H932" s="25" t="str">
        <f>(IF((COUNTBLANK(E932))=1,"",(IF((ISERROR((VLOOKUP((IF((VALUE((TEXT(F932,"mmdd"))))&gt;=801,(YEAR(F932)),(YEAR(F932)))),'Master Roster Data'!$M$1721:$N$1730,2,FALSE)))),"Player Appears to Be Too Old or Too Young",(VLOOKUP((IF((VALUE((TEXT(F932,"mmdd"))))&gt;=801,(YEAR(F932)),(YEAR(F932)))),'Master Roster Data'!$M$1721:$N$1730,2,FALSE))))))</f>
        <v/>
      </c>
      <c r="J932" s="13"/>
    </row>
    <row r="933" spans="2:10" ht="15" x14ac:dyDescent="0.2">
      <c r="B933" s="23"/>
      <c r="C933" s="24"/>
      <c r="D933" s="23"/>
      <c r="E933" s="24"/>
      <c r="F933" s="22"/>
      <c r="G933" s="26" t="str">
        <f t="shared" si="14"/>
        <v/>
      </c>
      <c r="H933" s="25" t="str">
        <f>(IF((COUNTBLANK(E933))=1,"",(IF((ISERROR((VLOOKUP((IF((VALUE((TEXT(F933,"mmdd"))))&gt;=801,(YEAR(F933)),(YEAR(F933)))),'Master Roster Data'!$M$1721:$N$1730,2,FALSE)))),"Player Appears to Be Too Old or Too Young",(VLOOKUP((IF((VALUE((TEXT(F933,"mmdd"))))&gt;=801,(YEAR(F933)),(YEAR(F933)))),'Master Roster Data'!$M$1721:$N$1730,2,FALSE))))))</f>
        <v/>
      </c>
      <c r="J933" s="13"/>
    </row>
    <row r="934" spans="2:10" ht="15" x14ac:dyDescent="0.2">
      <c r="B934" s="23"/>
      <c r="C934" s="24"/>
      <c r="D934" s="23"/>
      <c r="E934" s="24"/>
      <c r="F934" s="22"/>
      <c r="G934" s="26" t="str">
        <f t="shared" si="14"/>
        <v/>
      </c>
      <c r="H934" s="25" t="str">
        <f>(IF((COUNTBLANK(E934))=1,"",(IF((ISERROR((VLOOKUP((IF((VALUE((TEXT(F934,"mmdd"))))&gt;=801,(YEAR(F934)),(YEAR(F934)))),'Master Roster Data'!$M$1721:$N$1730,2,FALSE)))),"Player Appears to Be Too Old or Too Young",(VLOOKUP((IF((VALUE((TEXT(F934,"mmdd"))))&gt;=801,(YEAR(F934)),(YEAR(F934)))),'Master Roster Data'!$M$1721:$N$1730,2,FALSE))))))</f>
        <v/>
      </c>
      <c r="J934" s="13"/>
    </row>
    <row r="935" spans="2:10" ht="15" x14ac:dyDescent="0.2">
      <c r="B935" s="23"/>
      <c r="C935" s="24"/>
      <c r="D935" s="23"/>
      <c r="E935" s="24"/>
      <c r="F935" s="22"/>
      <c r="G935" s="26" t="str">
        <f t="shared" si="14"/>
        <v/>
      </c>
      <c r="H935" s="25" t="str">
        <f>(IF((COUNTBLANK(E935))=1,"",(IF((ISERROR((VLOOKUP((IF((VALUE((TEXT(F935,"mmdd"))))&gt;=801,(YEAR(F935)),(YEAR(F935)))),'Master Roster Data'!$M$1721:$N$1730,2,FALSE)))),"Player Appears to Be Too Old or Too Young",(VLOOKUP((IF((VALUE((TEXT(F935,"mmdd"))))&gt;=801,(YEAR(F935)),(YEAR(F935)))),'Master Roster Data'!$M$1721:$N$1730,2,FALSE))))))</f>
        <v/>
      </c>
      <c r="J935" s="13"/>
    </row>
    <row r="936" spans="2:10" ht="15" x14ac:dyDescent="0.2">
      <c r="B936" s="23"/>
      <c r="C936" s="24"/>
      <c r="D936" s="23"/>
      <c r="E936" s="24"/>
      <c r="F936" s="22"/>
      <c r="G936" s="26" t="str">
        <f t="shared" si="14"/>
        <v/>
      </c>
      <c r="H936" s="25" t="str">
        <f>(IF((COUNTBLANK(E936))=1,"",(IF((ISERROR((VLOOKUP((IF((VALUE((TEXT(F936,"mmdd"))))&gt;=801,(YEAR(F936)),(YEAR(F936)))),'Master Roster Data'!$M$1721:$N$1730,2,FALSE)))),"Player Appears to Be Too Old or Too Young",(VLOOKUP((IF((VALUE((TEXT(F936,"mmdd"))))&gt;=801,(YEAR(F936)),(YEAR(F936)))),'Master Roster Data'!$M$1721:$N$1730,2,FALSE))))))</f>
        <v/>
      </c>
      <c r="J936" s="13"/>
    </row>
    <row r="937" spans="2:10" ht="15" x14ac:dyDescent="0.2">
      <c r="B937" s="23"/>
      <c r="C937" s="24"/>
      <c r="D937" s="23"/>
      <c r="E937" s="24"/>
      <c r="F937" s="22"/>
      <c r="G937" s="26" t="str">
        <f t="shared" si="14"/>
        <v/>
      </c>
      <c r="H937" s="25" t="str">
        <f>(IF((COUNTBLANK(E937))=1,"",(IF((ISERROR((VLOOKUP((IF((VALUE((TEXT(F937,"mmdd"))))&gt;=801,(YEAR(F937)),(YEAR(F937)))),'Master Roster Data'!$M$1721:$N$1730,2,FALSE)))),"Player Appears to Be Too Old or Too Young",(VLOOKUP((IF((VALUE((TEXT(F937,"mmdd"))))&gt;=801,(YEAR(F937)),(YEAR(F937)))),'Master Roster Data'!$M$1721:$N$1730,2,FALSE))))))</f>
        <v/>
      </c>
      <c r="J937" s="13"/>
    </row>
    <row r="938" spans="2:10" ht="15" x14ac:dyDescent="0.2">
      <c r="B938" s="23"/>
      <c r="C938" s="24"/>
      <c r="D938" s="23"/>
      <c r="E938" s="24"/>
      <c r="F938" s="22"/>
      <c r="G938" s="26" t="str">
        <f t="shared" si="14"/>
        <v/>
      </c>
      <c r="H938" s="25" t="str">
        <f>(IF((COUNTBLANK(E938))=1,"",(IF((ISERROR((VLOOKUP((IF((VALUE((TEXT(F938,"mmdd"))))&gt;=801,(YEAR(F938)),(YEAR(F938)))),'Master Roster Data'!$M$1721:$N$1730,2,FALSE)))),"Player Appears to Be Too Old or Too Young",(VLOOKUP((IF((VALUE((TEXT(F938,"mmdd"))))&gt;=801,(YEAR(F938)),(YEAR(F938)))),'Master Roster Data'!$M$1721:$N$1730,2,FALSE))))))</f>
        <v/>
      </c>
      <c r="J938" s="13"/>
    </row>
    <row r="939" spans="2:10" ht="15" x14ac:dyDescent="0.2">
      <c r="B939" s="23"/>
      <c r="C939" s="24"/>
      <c r="D939" s="23"/>
      <c r="E939" s="24"/>
      <c r="F939" s="22"/>
      <c r="G939" s="26" t="str">
        <f t="shared" si="14"/>
        <v/>
      </c>
      <c r="H939" s="25" t="str">
        <f>(IF((COUNTBLANK(E939))=1,"",(IF((ISERROR((VLOOKUP((IF((VALUE((TEXT(F939,"mmdd"))))&gt;=801,(YEAR(F939)),(YEAR(F939)))),'Master Roster Data'!$M$1721:$N$1730,2,FALSE)))),"Player Appears to Be Too Old or Too Young",(VLOOKUP((IF((VALUE((TEXT(F939,"mmdd"))))&gt;=801,(YEAR(F939)),(YEAR(F939)))),'Master Roster Data'!$M$1721:$N$1730,2,FALSE))))))</f>
        <v/>
      </c>
      <c r="J939" s="13"/>
    </row>
    <row r="940" spans="2:10" ht="15" x14ac:dyDescent="0.2">
      <c r="B940" s="23"/>
      <c r="C940" s="24"/>
      <c r="D940" s="23"/>
      <c r="E940" s="24"/>
      <c r="F940" s="22"/>
      <c r="G940" s="26" t="str">
        <f t="shared" si="14"/>
        <v/>
      </c>
      <c r="H940" s="25" t="str">
        <f>(IF((COUNTBLANK(E940))=1,"",(IF((ISERROR((VLOOKUP((IF((VALUE((TEXT(F940,"mmdd"))))&gt;=801,(YEAR(F940)),(YEAR(F940)))),'Master Roster Data'!$M$1721:$N$1730,2,FALSE)))),"Player Appears to Be Too Old or Too Young",(VLOOKUP((IF((VALUE((TEXT(F940,"mmdd"))))&gt;=801,(YEAR(F940)),(YEAR(F940)))),'Master Roster Data'!$M$1721:$N$1730,2,FALSE))))))</f>
        <v/>
      </c>
      <c r="J940" s="13"/>
    </row>
    <row r="941" spans="2:10" ht="15" x14ac:dyDescent="0.2">
      <c r="B941" s="23"/>
      <c r="C941" s="24"/>
      <c r="D941" s="23"/>
      <c r="E941" s="24"/>
      <c r="F941" s="22"/>
      <c r="G941" s="26" t="str">
        <f t="shared" si="14"/>
        <v/>
      </c>
      <c r="H941" s="25" t="str">
        <f>(IF((COUNTBLANK(E941))=1,"",(IF((ISERROR((VLOOKUP((IF((VALUE((TEXT(F941,"mmdd"))))&gt;=801,(YEAR(F941)),(YEAR(F941)))),'Master Roster Data'!$M$1721:$N$1730,2,FALSE)))),"Player Appears to Be Too Old or Too Young",(VLOOKUP((IF((VALUE((TEXT(F941,"mmdd"))))&gt;=801,(YEAR(F941)),(YEAR(F941)))),'Master Roster Data'!$M$1721:$N$1730,2,FALSE))))))</f>
        <v/>
      </c>
      <c r="J941" s="13"/>
    </row>
    <row r="942" spans="2:10" ht="15" x14ac:dyDescent="0.2">
      <c r="B942" s="23"/>
      <c r="C942" s="24"/>
      <c r="D942" s="23"/>
      <c r="E942" s="24"/>
      <c r="F942" s="22"/>
      <c r="G942" s="26" t="str">
        <f t="shared" si="14"/>
        <v/>
      </c>
      <c r="H942" s="25" t="str">
        <f>(IF((COUNTBLANK(E942))=1,"",(IF((ISERROR((VLOOKUP((IF((VALUE((TEXT(F942,"mmdd"))))&gt;=801,(YEAR(F942)),(YEAR(F942)))),'Master Roster Data'!$M$1721:$N$1730,2,FALSE)))),"Player Appears to Be Too Old or Too Young",(VLOOKUP((IF((VALUE((TEXT(F942,"mmdd"))))&gt;=801,(YEAR(F942)),(YEAR(F942)))),'Master Roster Data'!$M$1721:$N$1730,2,FALSE))))))</f>
        <v/>
      </c>
      <c r="J942" s="13"/>
    </row>
    <row r="943" spans="2:10" ht="15" x14ac:dyDescent="0.2">
      <c r="B943" s="23"/>
      <c r="C943" s="24"/>
      <c r="D943" s="23"/>
      <c r="E943" s="24"/>
      <c r="F943" s="22"/>
      <c r="G943" s="26" t="str">
        <f t="shared" si="14"/>
        <v/>
      </c>
      <c r="H943" s="25" t="str">
        <f>(IF((COUNTBLANK(E943))=1,"",(IF((ISERROR((VLOOKUP((IF((VALUE((TEXT(F943,"mmdd"))))&gt;=801,(YEAR(F943)),(YEAR(F943)))),'Master Roster Data'!$M$1721:$N$1730,2,FALSE)))),"Player Appears to Be Too Old or Too Young",(VLOOKUP((IF((VALUE((TEXT(F943,"mmdd"))))&gt;=801,(YEAR(F943)),(YEAR(F943)))),'Master Roster Data'!$M$1721:$N$1730,2,FALSE))))))</f>
        <v/>
      </c>
      <c r="J943" s="13"/>
    </row>
    <row r="944" spans="2:10" ht="15" x14ac:dyDescent="0.2">
      <c r="B944" s="23"/>
      <c r="C944" s="24"/>
      <c r="D944" s="23"/>
      <c r="E944" s="24"/>
      <c r="F944" s="22"/>
      <c r="G944" s="26" t="str">
        <f t="shared" si="14"/>
        <v/>
      </c>
      <c r="H944" s="25" t="str">
        <f>(IF((COUNTBLANK(E944))=1,"",(IF((ISERROR((VLOOKUP((IF((VALUE((TEXT(F944,"mmdd"))))&gt;=801,(YEAR(F944)),(YEAR(F944)))),'Master Roster Data'!$M$1721:$N$1730,2,FALSE)))),"Player Appears to Be Too Old or Too Young",(VLOOKUP((IF((VALUE((TEXT(F944,"mmdd"))))&gt;=801,(YEAR(F944)),(YEAR(F944)))),'Master Roster Data'!$M$1721:$N$1730,2,FALSE))))))</f>
        <v/>
      </c>
      <c r="J944" s="13"/>
    </row>
    <row r="945" spans="2:10" ht="15" x14ac:dyDescent="0.2">
      <c r="B945" s="23"/>
      <c r="C945" s="24"/>
      <c r="D945" s="23"/>
      <c r="E945" s="24"/>
      <c r="F945" s="22"/>
      <c r="G945" s="26" t="str">
        <f t="shared" si="14"/>
        <v/>
      </c>
      <c r="H945" s="25" t="str">
        <f>(IF((COUNTBLANK(E945))=1,"",(IF((ISERROR((VLOOKUP((IF((VALUE((TEXT(F945,"mmdd"))))&gt;=801,(YEAR(F945)),(YEAR(F945)))),'Master Roster Data'!$M$1721:$N$1730,2,FALSE)))),"Player Appears to Be Too Old or Too Young",(VLOOKUP((IF((VALUE((TEXT(F945,"mmdd"))))&gt;=801,(YEAR(F945)),(YEAR(F945)))),'Master Roster Data'!$M$1721:$N$1730,2,FALSE))))))</f>
        <v/>
      </c>
      <c r="J945" s="13"/>
    </row>
    <row r="946" spans="2:10" ht="15" x14ac:dyDescent="0.2">
      <c r="B946" s="23"/>
      <c r="C946" s="24"/>
      <c r="D946" s="23"/>
      <c r="E946" s="24"/>
      <c r="F946" s="22"/>
      <c r="G946" s="26" t="str">
        <f t="shared" si="14"/>
        <v/>
      </c>
      <c r="H946" s="25" t="str">
        <f>(IF((COUNTBLANK(E946))=1,"",(IF((ISERROR((VLOOKUP((IF((VALUE((TEXT(F946,"mmdd"))))&gt;=801,(YEAR(F946)),(YEAR(F946)))),'Master Roster Data'!$M$1721:$N$1730,2,FALSE)))),"Player Appears to Be Too Old or Too Young",(VLOOKUP((IF((VALUE((TEXT(F946,"mmdd"))))&gt;=801,(YEAR(F946)),(YEAR(F946)))),'Master Roster Data'!$M$1721:$N$1730,2,FALSE))))))</f>
        <v/>
      </c>
      <c r="J946" s="13"/>
    </row>
    <row r="947" spans="2:10" ht="15" x14ac:dyDescent="0.2">
      <c r="B947" s="23"/>
      <c r="C947" s="24"/>
      <c r="D947" s="23"/>
      <c r="E947" s="24"/>
      <c r="F947" s="22"/>
      <c r="G947" s="26" t="str">
        <f t="shared" si="14"/>
        <v/>
      </c>
      <c r="H947" s="25" t="str">
        <f>(IF((COUNTBLANK(E947))=1,"",(IF((ISERROR((VLOOKUP((IF((VALUE((TEXT(F947,"mmdd"))))&gt;=801,(YEAR(F947)),(YEAR(F947)))),'Master Roster Data'!$M$1721:$N$1730,2,FALSE)))),"Player Appears to Be Too Old or Too Young",(VLOOKUP((IF((VALUE((TEXT(F947,"mmdd"))))&gt;=801,(YEAR(F947)),(YEAR(F947)))),'Master Roster Data'!$M$1721:$N$1730,2,FALSE))))))</f>
        <v/>
      </c>
      <c r="J947" s="13"/>
    </row>
    <row r="948" spans="2:10" ht="15" x14ac:dyDescent="0.2">
      <c r="B948" s="23"/>
      <c r="C948" s="24"/>
      <c r="D948" s="23"/>
      <c r="E948" s="24"/>
      <c r="F948" s="22"/>
      <c r="G948" s="26" t="str">
        <f t="shared" si="14"/>
        <v/>
      </c>
      <c r="H948" s="25" t="str">
        <f>(IF((COUNTBLANK(E948))=1,"",(IF((ISERROR((VLOOKUP((IF((VALUE((TEXT(F948,"mmdd"))))&gt;=801,(YEAR(F948)),(YEAR(F948)))),'Master Roster Data'!$M$1721:$N$1730,2,FALSE)))),"Player Appears to Be Too Old or Too Young",(VLOOKUP((IF((VALUE((TEXT(F948,"mmdd"))))&gt;=801,(YEAR(F948)),(YEAR(F948)))),'Master Roster Data'!$M$1721:$N$1730,2,FALSE))))))</f>
        <v/>
      </c>
      <c r="J948" s="13"/>
    </row>
    <row r="949" spans="2:10" ht="15" x14ac:dyDescent="0.2">
      <c r="B949" s="23"/>
      <c r="C949" s="24"/>
      <c r="D949" s="23"/>
      <c r="E949" s="24"/>
      <c r="F949" s="22"/>
      <c r="G949" s="26" t="str">
        <f t="shared" si="14"/>
        <v/>
      </c>
      <c r="H949" s="25" t="str">
        <f>(IF((COUNTBLANK(E949))=1,"",(IF((ISERROR((VLOOKUP((IF((VALUE((TEXT(F949,"mmdd"))))&gt;=801,(YEAR(F949)),(YEAR(F949)))),'Master Roster Data'!$M$1721:$N$1730,2,FALSE)))),"Player Appears to Be Too Old or Too Young",(VLOOKUP((IF((VALUE((TEXT(F949,"mmdd"))))&gt;=801,(YEAR(F949)),(YEAR(F949)))),'Master Roster Data'!$M$1721:$N$1730,2,FALSE))))))</f>
        <v/>
      </c>
      <c r="J949" s="13"/>
    </row>
    <row r="950" spans="2:10" ht="15" x14ac:dyDescent="0.2">
      <c r="B950" s="23"/>
      <c r="C950" s="24"/>
      <c r="D950" s="23"/>
      <c r="E950" s="24"/>
      <c r="F950" s="22"/>
      <c r="G950" s="26" t="str">
        <f t="shared" si="14"/>
        <v/>
      </c>
      <c r="H950" s="25" t="str">
        <f>(IF((COUNTBLANK(E950))=1,"",(IF((ISERROR((VLOOKUP((IF((VALUE((TEXT(F950,"mmdd"))))&gt;=801,(YEAR(F950)),(YEAR(F950)))),'Master Roster Data'!$M$1721:$N$1730,2,FALSE)))),"Player Appears to Be Too Old or Too Young",(VLOOKUP((IF((VALUE((TEXT(F950,"mmdd"))))&gt;=801,(YEAR(F950)),(YEAR(F950)))),'Master Roster Data'!$M$1721:$N$1730,2,FALSE))))))</f>
        <v/>
      </c>
      <c r="J950" s="13"/>
    </row>
    <row r="951" spans="2:10" ht="15" x14ac:dyDescent="0.2">
      <c r="B951" s="23"/>
      <c r="C951" s="24"/>
      <c r="D951" s="23"/>
      <c r="E951" s="24"/>
      <c r="F951" s="22"/>
      <c r="G951" s="26" t="str">
        <f t="shared" si="14"/>
        <v/>
      </c>
      <c r="H951" s="25" t="str">
        <f>(IF((COUNTBLANK(E951))=1,"",(IF((ISERROR((VLOOKUP((IF((VALUE((TEXT(F951,"mmdd"))))&gt;=801,(YEAR(F951)),(YEAR(F951)))),'Master Roster Data'!$M$1721:$N$1730,2,FALSE)))),"Player Appears to Be Too Old or Too Young",(VLOOKUP((IF((VALUE((TEXT(F951,"mmdd"))))&gt;=801,(YEAR(F951)),(YEAR(F951)))),'Master Roster Data'!$M$1721:$N$1730,2,FALSE))))))</f>
        <v/>
      </c>
      <c r="J951" s="13"/>
    </row>
    <row r="952" spans="2:10" ht="15" x14ac:dyDescent="0.2">
      <c r="B952" s="23"/>
      <c r="C952" s="24"/>
      <c r="D952" s="23"/>
      <c r="E952" s="24"/>
      <c r="F952" s="22"/>
      <c r="G952" s="26" t="str">
        <f t="shared" si="14"/>
        <v/>
      </c>
      <c r="H952" s="25" t="str">
        <f>(IF((COUNTBLANK(E952))=1,"",(IF((ISERROR((VLOOKUP((IF((VALUE((TEXT(F952,"mmdd"))))&gt;=801,(YEAR(F952)),(YEAR(F952)))),'Master Roster Data'!$M$1721:$N$1730,2,FALSE)))),"Player Appears to Be Too Old or Too Young",(VLOOKUP((IF((VALUE((TEXT(F952,"mmdd"))))&gt;=801,(YEAR(F952)),(YEAR(F952)))),'Master Roster Data'!$M$1721:$N$1730,2,FALSE))))))</f>
        <v/>
      </c>
      <c r="J952" s="13"/>
    </row>
    <row r="953" spans="2:10" ht="15" x14ac:dyDescent="0.2">
      <c r="B953" s="23"/>
      <c r="C953" s="24"/>
      <c r="D953" s="23"/>
      <c r="E953" s="24"/>
      <c r="F953" s="22"/>
      <c r="G953" s="26" t="str">
        <f t="shared" si="14"/>
        <v/>
      </c>
      <c r="H953" s="25" t="str">
        <f>(IF((COUNTBLANK(E953))=1,"",(IF((ISERROR((VLOOKUP((IF((VALUE((TEXT(F953,"mmdd"))))&gt;=801,(YEAR(F953)),(YEAR(F953)))),'Master Roster Data'!$M$1721:$N$1730,2,FALSE)))),"Player Appears to Be Too Old or Too Young",(VLOOKUP((IF((VALUE((TEXT(F953,"mmdd"))))&gt;=801,(YEAR(F953)),(YEAR(F953)))),'Master Roster Data'!$M$1721:$N$1730,2,FALSE))))))</f>
        <v/>
      </c>
      <c r="J953" s="13"/>
    </row>
    <row r="954" spans="2:10" ht="15" x14ac:dyDescent="0.2">
      <c r="B954" s="23"/>
      <c r="C954" s="24"/>
      <c r="D954" s="23"/>
      <c r="E954" s="24"/>
      <c r="F954" s="22"/>
      <c r="G954" s="26" t="str">
        <f t="shared" si="14"/>
        <v/>
      </c>
      <c r="H954" s="25" t="str">
        <f>(IF((COUNTBLANK(E954))=1,"",(IF((ISERROR((VLOOKUP((IF((VALUE((TEXT(F954,"mmdd"))))&gt;=801,(YEAR(F954)),(YEAR(F954)))),'Master Roster Data'!$M$1721:$N$1730,2,FALSE)))),"Player Appears to Be Too Old or Too Young",(VLOOKUP((IF((VALUE((TEXT(F954,"mmdd"))))&gt;=801,(YEAR(F954)),(YEAR(F954)))),'Master Roster Data'!$M$1721:$N$1730,2,FALSE))))))</f>
        <v/>
      </c>
      <c r="J954" s="13"/>
    </row>
    <row r="955" spans="2:10" ht="15" x14ac:dyDescent="0.2">
      <c r="B955" s="23"/>
      <c r="C955" s="24"/>
      <c r="D955" s="23"/>
      <c r="E955" s="24"/>
      <c r="F955" s="22"/>
      <c r="G955" s="26" t="str">
        <f t="shared" si="14"/>
        <v/>
      </c>
      <c r="H955" s="25" t="str">
        <f>(IF((COUNTBLANK(E955))=1,"",(IF((ISERROR((VLOOKUP((IF((VALUE((TEXT(F955,"mmdd"))))&gt;=801,(YEAR(F955)),(YEAR(F955)))),'Master Roster Data'!$M$1721:$N$1730,2,FALSE)))),"Player Appears to Be Too Old or Too Young",(VLOOKUP((IF((VALUE((TEXT(F955,"mmdd"))))&gt;=801,(YEAR(F955)),(YEAR(F955)))),'Master Roster Data'!$M$1721:$N$1730,2,FALSE))))))</f>
        <v/>
      </c>
      <c r="J955" s="13"/>
    </row>
    <row r="956" spans="2:10" ht="15" x14ac:dyDescent="0.2">
      <c r="B956" s="23"/>
      <c r="C956" s="24"/>
      <c r="D956" s="23"/>
      <c r="E956" s="24"/>
      <c r="F956" s="22"/>
      <c r="G956" s="26" t="str">
        <f t="shared" si="14"/>
        <v/>
      </c>
      <c r="H956" s="25" t="str">
        <f>(IF((COUNTBLANK(E956))=1,"",(IF((ISERROR((VLOOKUP((IF((VALUE((TEXT(F956,"mmdd"))))&gt;=801,(YEAR(F956)),(YEAR(F956)))),'Master Roster Data'!$M$1721:$N$1730,2,FALSE)))),"Player Appears to Be Too Old or Too Young",(VLOOKUP((IF((VALUE((TEXT(F956,"mmdd"))))&gt;=801,(YEAR(F956)),(YEAR(F956)))),'Master Roster Data'!$M$1721:$N$1730,2,FALSE))))))</f>
        <v/>
      </c>
      <c r="J956" s="13"/>
    </row>
    <row r="957" spans="2:10" ht="15" x14ac:dyDescent="0.2">
      <c r="B957" s="23"/>
      <c r="C957" s="24"/>
      <c r="D957" s="23"/>
      <c r="E957" s="24"/>
      <c r="F957" s="22"/>
      <c r="G957" s="26" t="str">
        <f t="shared" si="14"/>
        <v/>
      </c>
      <c r="H957" s="25" t="str">
        <f>(IF((COUNTBLANK(E957))=1,"",(IF((ISERROR((VLOOKUP((IF((VALUE((TEXT(F957,"mmdd"))))&gt;=801,(YEAR(F957)),(YEAR(F957)))),'Master Roster Data'!$M$1721:$N$1730,2,FALSE)))),"Player Appears to Be Too Old or Too Young",(VLOOKUP((IF((VALUE((TEXT(F957,"mmdd"))))&gt;=801,(YEAR(F957)),(YEAR(F957)))),'Master Roster Data'!$M$1721:$N$1730,2,FALSE))))))</f>
        <v/>
      </c>
      <c r="J957" s="13"/>
    </row>
    <row r="958" spans="2:10" ht="15" x14ac:dyDescent="0.2">
      <c r="B958" s="23"/>
      <c r="C958" s="24"/>
      <c r="D958" s="23"/>
      <c r="E958" s="24"/>
      <c r="F958" s="22"/>
      <c r="G958" s="26" t="str">
        <f t="shared" si="14"/>
        <v/>
      </c>
      <c r="H958" s="25" t="str">
        <f>(IF((COUNTBLANK(E958))=1,"",(IF((ISERROR((VLOOKUP((IF((VALUE((TEXT(F958,"mmdd"))))&gt;=801,(YEAR(F958)),(YEAR(F958)))),'Master Roster Data'!$M$1721:$N$1730,2,FALSE)))),"Player Appears to Be Too Old or Too Young",(VLOOKUP((IF((VALUE((TEXT(F958,"mmdd"))))&gt;=801,(YEAR(F958)),(YEAR(F958)))),'Master Roster Data'!$M$1721:$N$1730,2,FALSE))))))</f>
        <v/>
      </c>
      <c r="J958" s="13"/>
    </row>
    <row r="959" spans="2:10" ht="15" x14ac:dyDescent="0.2">
      <c r="B959" s="23"/>
      <c r="C959" s="24"/>
      <c r="D959" s="23"/>
      <c r="E959" s="24"/>
      <c r="F959" s="22"/>
      <c r="G959" s="26" t="str">
        <f t="shared" si="14"/>
        <v/>
      </c>
      <c r="H959" s="25" t="str">
        <f>(IF((COUNTBLANK(E959))=1,"",(IF((ISERROR((VLOOKUP((IF((VALUE((TEXT(F959,"mmdd"))))&gt;=801,(YEAR(F959)),(YEAR(F959)))),'Master Roster Data'!$M$1721:$N$1730,2,FALSE)))),"Player Appears to Be Too Old or Too Young",(VLOOKUP((IF((VALUE((TEXT(F959,"mmdd"))))&gt;=801,(YEAR(F959)),(YEAR(F959)))),'Master Roster Data'!$M$1721:$N$1730,2,FALSE))))))</f>
        <v/>
      </c>
      <c r="J959" s="13"/>
    </row>
    <row r="960" spans="2:10" ht="15" x14ac:dyDescent="0.2">
      <c r="B960" s="23"/>
      <c r="C960" s="24"/>
      <c r="D960" s="23"/>
      <c r="E960" s="24"/>
      <c r="F960" s="22"/>
      <c r="G960" s="26" t="str">
        <f t="shared" si="14"/>
        <v/>
      </c>
      <c r="H960" s="25" t="str">
        <f>(IF((COUNTBLANK(E960))=1,"",(IF((ISERROR((VLOOKUP((IF((VALUE((TEXT(F960,"mmdd"))))&gt;=801,(YEAR(F960)),(YEAR(F960)))),'Master Roster Data'!$M$1721:$N$1730,2,FALSE)))),"Player Appears to Be Too Old or Too Young",(VLOOKUP((IF((VALUE((TEXT(F960,"mmdd"))))&gt;=801,(YEAR(F960)),(YEAR(F960)))),'Master Roster Data'!$M$1721:$N$1730,2,FALSE))))))</f>
        <v/>
      </c>
      <c r="J960" s="13"/>
    </row>
    <row r="961" spans="2:10" ht="15" x14ac:dyDescent="0.2">
      <c r="B961" s="23"/>
      <c r="C961" s="24"/>
      <c r="D961" s="23"/>
      <c r="E961" s="24"/>
      <c r="F961" s="22"/>
      <c r="G961" s="26" t="str">
        <f t="shared" si="14"/>
        <v/>
      </c>
      <c r="H961" s="25" t="str">
        <f>(IF((COUNTBLANK(E961))=1,"",(IF((ISERROR((VLOOKUP((IF((VALUE((TEXT(F961,"mmdd"))))&gt;=801,(YEAR(F961)),(YEAR(F961)))),'Master Roster Data'!$M$1721:$N$1730,2,FALSE)))),"Player Appears to Be Too Old or Too Young",(VLOOKUP((IF((VALUE((TEXT(F961,"mmdd"))))&gt;=801,(YEAR(F961)),(YEAR(F961)))),'Master Roster Data'!$M$1721:$N$1730,2,FALSE))))))</f>
        <v/>
      </c>
      <c r="J961" s="13"/>
    </row>
    <row r="962" spans="2:10" ht="15" x14ac:dyDescent="0.2">
      <c r="B962" s="23"/>
      <c r="C962" s="24"/>
      <c r="D962" s="23"/>
      <c r="E962" s="24"/>
      <c r="F962" s="22"/>
      <c r="G962" s="26" t="str">
        <f t="shared" si="14"/>
        <v/>
      </c>
      <c r="H962" s="25" t="str">
        <f>(IF((COUNTBLANK(E962))=1,"",(IF((ISERROR((VLOOKUP((IF((VALUE((TEXT(F962,"mmdd"))))&gt;=801,(YEAR(F962)),(YEAR(F962)))),'Master Roster Data'!$M$1721:$N$1730,2,FALSE)))),"Player Appears to Be Too Old or Too Young",(VLOOKUP((IF((VALUE((TEXT(F962,"mmdd"))))&gt;=801,(YEAR(F962)),(YEAR(F962)))),'Master Roster Data'!$M$1721:$N$1730,2,FALSE))))))</f>
        <v/>
      </c>
      <c r="J962" s="13"/>
    </row>
    <row r="963" spans="2:10" ht="15" x14ac:dyDescent="0.2">
      <c r="B963" s="23"/>
      <c r="C963" s="24"/>
      <c r="D963" s="23"/>
      <c r="E963" s="24"/>
      <c r="F963" s="22"/>
      <c r="G963" s="26" t="str">
        <f t="shared" si="14"/>
        <v/>
      </c>
      <c r="H963" s="25" t="str">
        <f>(IF((COUNTBLANK(E963))=1,"",(IF((ISERROR((VLOOKUP((IF((VALUE((TEXT(F963,"mmdd"))))&gt;=801,(YEAR(F963)),(YEAR(F963)))),'Master Roster Data'!$M$1721:$N$1730,2,FALSE)))),"Player Appears to Be Too Old or Too Young",(VLOOKUP((IF((VALUE((TEXT(F963,"mmdd"))))&gt;=801,(YEAR(F963)),(YEAR(F963)))),'Master Roster Data'!$M$1721:$N$1730,2,FALSE))))))</f>
        <v/>
      </c>
      <c r="J963" s="13"/>
    </row>
    <row r="964" spans="2:10" ht="15" x14ac:dyDescent="0.2">
      <c r="B964" s="23"/>
      <c r="C964" s="24"/>
      <c r="D964" s="23"/>
      <c r="E964" s="24"/>
      <c r="F964" s="22"/>
      <c r="G964" s="26" t="str">
        <f t="shared" si="14"/>
        <v/>
      </c>
      <c r="H964" s="25" t="str">
        <f>(IF((COUNTBLANK(E964))=1,"",(IF((ISERROR((VLOOKUP((IF((VALUE((TEXT(F964,"mmdd"))))&gt;=801,(YEAR(F964)),(YEAR(F964)))),'Master Roster Data'!$M$1721:$N$1730,2,FALSE)))),"Player Appears to Be Too Old or Too Young",(VLOOKUP((IF((VALUE((TEXT(F964,"mmdd"))))&gt;=801,(YEAR(F964)),(YEAR(F964)))),'Master Roster Data'!$M$1721:$N$1730,2,FALSE))))))</f>
        <v/>
      </c>
      <c r="J964" s="13"/>
    </row>
    <row r="965" spans="2:10" ht="15" x14ac:dyDescent="0.2">
      <c r="B965" s="23"/>
      <c r="C965" s="24"/>
      <c r="D965" s="23"/>
      <c r="E965" s="24"/>
      <c r="F965" s="22"/>
      <c r="G965" s="26" t="str">
        <f t="shared" si="14"/>
        <v/>
      </c>
      <c r="H965" s="25" t="str">
        <f>(IF((COUNTBLANK(E965))=1,"",(IF((ISERROR((VLOOKUP((IF((VALUE((TEXT(F965,"mmdd"))))&gt;=801,(YEAR(F965)),(YEAR(F965)))),'Master Roster Data'!$M$1721:$N$1730,2,FALSE)))),"Player Appears to Be Too Old or Too Young",(VLOOKUP((IF((VALUE((TEXT(F965,"mmdd"))))&gt;=801,(YEAR(F965)),(YEAR(F965)))),'Master Roster Data'!$M$1721:$N$1730,2,FALSE))))))</f>
        <v/>
      </c>
      <c r="J965" s="13"/>
    </row>
    <row r="966" spans="2:10" ht="15" x14ac:dyDescent="0.2">
      <c r="B966" s="23"/>
      <c r="C966" s="24"/>
      <c r="D966" s="23"/>
      <c r="E966" s="24"/>
      <c r="F966" s="22"/>
      <c r="G966" s="26" t="str">
        <f t="shared" ref="G966:G1029" si="15">(IF(H966&gt;(MID(B966,1,3)),"Waiver Required",""))</f>
        <v/>
      </c>
      <c r="H966" s="25" t="str">
        <f>(IF((COUNTBLANK(E966))=1,"",(IF((ISERROR((VLOOKUP((IF((VALUE((TEXT(F966,"mmdd"))))&gt;=801,(YEAR(F966)),(YEAR(F966)))),'Master Roster Data'!$M$1721:$N$1730,2,FALSE)))),"Player Appears to Be Too Old or Too Young",(VLOOKUP((IF((VALUE((TEXT(F966,"mmdd"))))&gt;=801,(YEAR(F966)),(YEAR(F966)))),'Master Roster Data'!$M$1721:$N$1730,2,FALSE))))))</f>
        <v/>
      </c>
      <c r="J966" s="13"/>
    </row>
    <row r="967" spans="2:10" ht="15" x14ac:dyDescent="0.2">
      <c r="B967" s="23"/>
      <c r="C967" s="24"/>
      <c r="D967" s="23"/>
      <c r="E967" s="24"/>
      <c r="F967" s="22"/>
      <c r="G967" s="26" t="str">
        <f t="shared" si="15"/>
        <v/>
      </c>
      <c r="H967" s="25" t="str">
        <f>(IF((COUNTBLANK(E967))=1,"",(IF((ISERROR((VLOOKUP((IF((VALUE((TEXT(F967,"mmdd"))))&gt;=801,(YEAR(F967)),(YEAR(F967)))),'Master Roster Data'!$M$1721:$N$1730,2,FALSE)))),"Player Appears to Be Too Old or Too Young",(VLOOKUP((IF((VALUE((TEXT(F967,"mmdd"))))&gt;=801,(YEAR(F967)),(YEAR(F967)))),'Master Roster Data'!$M$1721:$N$1730,2,FALSE))))))</f>
        <v/>
      </c>
      <c r="J967" s="13"/>
    </row>
    <row r="968" spans="2:10" ht="15" x14ac:dyDescent="0.2">
      <c r="B968" s="23"/>
      <c r="C968" s="24"/>
      <c r="D968" s="23"/>
      <c r="E968" s="24"/>
      <c r="F968" s="22"/>
      <c r="G968" s="26" t="str">
        <f t="shared" si="15"/>
        <v/>
      </c>
      <c r="H968" s="25" t="str">
        <f>(IF((COUNTBLANK(E968))=1,"",(IF((ISERROR((VLOOKUP((IF((VALUE((TEXT(F968,"mmdd"))))&gt;=801,(YEAR(F968)),(YEAR(F968)))),'Master Roster Data'!$M$1721:$N$1730,2,FALSE)))),"Player Appears to Be Too Old or Too Young",(VLOOKUP((IF((VALUE((TEXT(F968,"mmdd"))))&gt;=801,(YEAR(F968)),(YEAR(F968)))),'Master Roster Data'!$M$1721:$N$1730,2,FALSE))))))</f>
        <v/>
      </c>
      <c r="J968" s="13"/>
    </row>
    <row r="969" spans="2:10" ht="15" x14ac:dyDescent="0.2">
      <c r="B969" s="23"/>
      <c r="C969" s="24"/>
      <c r="D969" s="23"/>
      <c r="E969" s="24"/>
      <c r="F969" s="22"/>
      <c r="G969" s="26" t="str">
        <f t="shared" si="15"/>
        <v/>
      </c>
      <c r="H969" s="25" t="str">
        <f>(IF((COUNTBLANK(E969))=1,"",(IF((ISERROR((VLOOKUP((IF((VALUE((TEXT(F969,"mmdd"))))&gt;=801,(YEAR(F969)),(YEAR(F969)))),'Master Roster Data'!$M$1721:$N$1730,2,FALSE)))),"Player Appears to Be Too Old or Too Young",(VLOOKUP((IF((VALUE((TEXT(F969,"mmdd"))))&gt;=801,(YEAR(F969)),(YEAR(F969)))),'Master Roster Data'!$M$1721:$N$1730,2,FALSE))))))</f>
        <v/>
      </c>
      <c r="J969" s="13"/>
    </row>
    <row r="970" spans="2:10" ht="15" x14ac:dyDescent="0.2">
      <c r="B970" s="23"/>
      <c r="C970" s="24"/>
      <c r="D970" s="23"/>
      <c r="E970" s="24"/>
      <c r="F970" s="22"/>
      <c r="G970" s="26" t="str">
        <f t="shared" si="15"/>
        <v/>
      </c>
      <c r="H970" s="25" t="str">
        <f>(IF((COUNTBLANK(E970))=1,"",(IF((ISERROR((VLOOKUP((IF((VALUE((TEXT(F970,"mmdd"))))&gt;=801,(YEAR(F970)),(YEAR(F970)))),'Master Roster Data'!$M$1721:$N$1730,2,FALSE)))),"Player Appears to Be Too Old or Too Young",(VLOOKUP((IF((VALUE((TEXT(F970,"mmdd"))))&gt;=801,(YEAR(F970)),(YEAR(F970)))),'Master Roster Data'!$M$1721:$N$1730,2,FALSE))))))</f>
        <v/>
      </c>
      <c r="J970" s="13"/>
    </row>
    <row r="971" spans="2:10" ht="15" x14ac:dyDescent="0.2">
      <c r="B971" s="23"/>
      <c r="C971" s="24"/>
      <c r="D971" s="23"/>
      <c r="E971" s="24"/>
      <c r="F971" s="22"/>
      <c r="G971" s="26" t="str">
        <f t="shared" si="15"/>
        <v/>
      </c>
      <c r="H971" s="25" t="str">
        <f>(IF((COUNTBLANK(E971))=1,"",(IF((ISERROR((VLOOKUP((IF((VALUE((TEXT(F971,"mmdd"))))&gt;=801,(YEAR(F971)),(YEAR(F971)))),'Master Roster Data'!$M$1721:$N$1730,2,FALSE)))),"Player Appears to Be Too Old or Too Young",(VLOOKUP((IF((VALUE((TEXT(F971,"mmdd"))))&gt;=801,(YEAR(F971)),(YEAR(F971)))),'Master Roster Data'!$M$1721:$N$1730,2,FALSE))))))</f>
        <v/>
      </c>
      <c r="J971" s="13"/>
    </row>
    <row r="972" spans="2:10" ht="15" x14ac:dyDescent="0.2">
      <c r="B972" s="23"/>
      <c r="C972" s="24"/>
      <c r="D972" s="23"/>
      <c r="E972" s="24"/>
      <c r="F972" s="22"/>
      <c r="G972" s="26" t="str">
        <f t="shared" si="15"/>
        <v/>
      </c>
      <c r="H972" s="25" t="str">
        <f>(IF((COUNTBLANK(E972))=1,"",(IF((ISERROR((VLOOKUP((IF((VALUE((TEXT(F972,"mmdd"))))&gt;=801,(YEAR(F972)),(YEAR(F972)))),'Master Roster Data'!$M$1721:$N$1730,2,FALSE)))),"Player Appears to Be Too Old or Too Young",(VLOOKUP((IF((VALUE((TEXT(F972,"mmdd"))))&gt;=801,(YEAR(F972)),(YEAR(F972)))),'Master Roster Data'!$M$1721:$N$1730,2,FALSE))))))</f>
        <v/>
      </c>
      <c r="J972" s="13"/>
    </row>
    <row r="973" spans="2:10" ht="15" x14ac:dyDescent="0.2">
      <c r="B973" s="23"/>
      <c r="C973" s="24"/>
      <c r="D973" s="23"/>
      <c r="E973" s="24"/>
      <c r="F973" s="22"/>
      <c r="G973" s="26" t="str">
        <f t="shared" si="15"/>
        <v/>
      </c>
      <c r="H973" s="25" t="str">
        <f>(IF((COUNTBLANK(E973))=1,"",(IF((ISERROR((VLOOKUP((IF((VALUE((TEXT(F973,"mmdd"))))&gt;=801,(YEAR(F973)),(YEAR(F973)))),'Master Roster Data'!$M$1721:$N$1730,2,FALSE)))),"Player Appears to Be Too Old or Too Young",(VLOOKUP((IF((VALUE((TEXT(F973,"mmdd"))))&gt;=801,(YEAR(F973)),(YEAR(F973)))),'Master Roster Data'!$M$1721:$N$1730,2,FALSE))))))</f>
        <v/>
      </c>
      <c r="J973" s="13"/>
    </row>
    <row r="974" spans="2:10" ht="15" x14ac:dyDescent="0.2">
      <c r="B974" s="23"/>
      <c r="C974" s="24"/>
      <c r="D974" s="23"/>
      <c r="E974" s="24"/>
      <c r="F974" s="22"/>
      <c r="G974" s="26" t="str">
        <f t="shared" si="15"/>
        <v/>
      </c>
      <c r="H974" s="25" t="str">
        <f>(IF((COUNTBLANK(E974))=1,"",(IF((ISERROR((VLOOKUP((IF((VALUE((TEXT(F974,"mmdd"))))&gt;=801,(YEAR(F974)),(YEAR(F974)))),'Master Roster Data'!$M$1721:$N$1730,2,FALSE)))),"Player Appears to Be Too Old or Too Young",(VLOOKUP((IF((VALUE((TEXT(F974,"mmdd"))))&gt;=801,(YEAR(F974)),(YEAR(F974)))),'Master Roster Data'!$M$1721:$N$1730,2,FALSE))))))</f>
        <v/>
      </c>
      <c r="J974" s="13"/>
    </row>
    <row r="975" spans="2:10" ht="15" x14ac:dyDescent="0.2">
      <c r="B975" s="23"/>
      <c r="C975" s="24"/>
      <c r="D975" s="23"/>
      <c r="E975" s="24"/>
      <c r="F975" s="22"/>
      <c r="G975" s="26" t="str">
        <f t="shared" si="15"/>
        <v/>
      </c>
      <c r="H975" s="25" t="str">
        <f>(IF((COUNTBLANK(E975))=1,"",(IF((ISERROR((VLOOKUP((IF((VALUE((TEXT(F975,"mmdd"))))&gt;=801,(YEAR(F975)),(YEAR(F975)))),'Master Roster Data'!$M$1721:$N$1730,2,FALSE)))),"Player Appears to Be Too Old or Too Young",(VLOOKUP((IF((VALUE((TEXT(F975,"mmdd"))))&gt;=801,(YEAR(F975)),(YEAR(F975)))),'Master Roster Data'!$M$1721:$N$1730,2,FALSE))))))</f>
        <v/>
      </c>
      <c r="J975" s="13"/>
    </row>
    <row r="976" spans="2:10" ht="15" x14ac:dyDescent="0.2">
      <c r="B976" s="23"/>
      <c r="C976" s="24"/>
      <c r="D976" s="23"/>
      <c r="E976" s="24"/>
      <c r="F976" s="22"/>
      <c r="G976" s="26" t="str">
        <f t="shared" si="15"/>
        <v/>
      </c>
      <c r="H976" s="25" t="str">
        <f>(IF((COUNTBLANK(E976))=1,"",(IF((ISERROR((VLOOKUP((IF((VALUE((TEXT(F976,"mmdd"))))&gt;=801,(YEAR(F976)),(YEAR(F976)))),'Master Roster Data'!$M$1721:$N$1730,2,FALSE)))),"Player Appears to Be Too Old or Too Young",(VLOOKUP((IF((VALUE((TEXT(F976,"mmdd"))))&gt;=801,(YEAR(F976)),(YEAR(F976)))),'Master Roster Data'!$M$1721:$N$1730,2,FALSE))))))</f>
        <v/>
      </c>
      <c r="J976" s="13"/>
    </row>
    <row r="977" spans="2:10" ht="15" x14ac:dyDescent="0.2">
      <c r="B977" s="23"/>
      <c r="C977" s="24"/>
      <c r="D977" s="23"/>
      <c r="E977" s="24"/>
      <c r="F977" s="22"/>
      <c r="G977" s="26" t="str">
        <f t="shared" si="15"/>
        <v/>
      </c>
      <c r="H977" s="25" t="str">
        <f>(IF((COUNTBLANK(E977))=1,"",(IF((ISERROR((VLOOKUP((IF((VALUE((TEXT(F977,"mmdd"))))&gt;=801,(YEAR(F977)),(YEAR(F977)))),'Master Roster Data'!$M$1721:$N$1730,2,FALSE)))),"Player Appears to Be Too Old or Too Young",(VLOOKUP((IF((VALUE((TEXT(F977,"mmdd"))))&gt;=801,(YEAR(F977)),(YEAR(F977)))),'Master Roster Data'!$M$1721:$N$1730,2,FALSE))))))</f>
        <v/>
      </c>
      <c r="J977" s="13"/>
    </row>
    <row r="978" spans="2:10" ht="15" x14ac:dyDescent="0.2">
      <c r="B978" s="23"/>
      <c r="C978" s="24"/>
      <c r="D978" s="23"/>
      <c r="E978" s="24"/>
      <c r="F978" s="22"/>
      <c r="G978" s="26" t="str">
        <f t="shared" si="15"/>
        <v/>
      </c>
      <c r="H978" s="25" t="str">
        <f>(IF((COUNTBLANK(E978))=1,"",(IF((ISERROR((VLOOKUP((IF((VALUE((TEXT(F978,"mmdd"))))&gt;=801,(YEAR(F978)),(YEAR(F978)))),'Master Roster Data'!$M$1721:$N$1730,2,FALSE)))),"Player Appears to Be Too Old or Too Young",(VLOOKUP((IF((VALUE((TEXT(F978,"mmdd"))))&gt;=801,(YEAR(F978)),(YEAR(F978)))),'Master Roster Data'!$M$1721:$N$1730,2,FALSE))))))</f>
        <v/>
      </c>
      <c r="J978" s="13"/>
    </row>
    <row r="979" spans="2:10" ht="15" x14ac:dyDescent="0.2">
      <c r="B979" s="23"/>
      <c r="C979" s="24"/>
      <c r="D979" s="23"/>
      <c r="E979" s="24"/>
      <c r="F979" s="22"/>
      <c r="G979" s="26" t="str">
        <f t="shared" si="15"/>
        <v/>
      </c>
      <c r="H979" s="25" t="str">
        <f>(IF((COUNTBLANK(E979))=1,"",(IF((ISERROR((VLOOKUP((IF((VALUE((TEXT(F979,"mmdd"))))&gt;=801,(YEAR(F979)),(YEAR(F979)))),'Master Roster Data'!$M$1721:$N$1730,2,FALSE)))),"Player Appears to Be Too Old or Too Young",(VLOOKUP((IF((VALUE((TEXT(F979,"mmdd"))))&gt;=801,(YEAR(F979)),(YEAR(F979)))),'Master Roster Data'!$M$1721:$N$1730,2,FALSE))))))</f>
        <v/>
      </c>
      <c r="J979" s="13"/>
    </row>
    <row r="980" spans="2:10" ht="15" x14ac:dyDescent="0.2">
      <c r="B980" s="23"/>
      <c r="C980" s="24"/>
      <c r="D980" s="23"/>
      <c r="E980" s="24"/>
      <c r="F980" s="22"/>
      <c r="G980" s="26" t="str">
        <f t="shared" si="15"/>
        <v/>
      </c>
      <c r="H980" s="25" t="str">
        <f>(IF((COUNTBLANK(E980))=1,"",(IF((ISERROR((VLOOKUP((IF((VALUE((TEXT(F980,"mmdd"))))&gt;=801,(YEAR(F980)),(YEAR(F980)))),'Master Roster Data'!$M$1721:$N$1730,2,FALSE)))),"Player Appears to Be Too Old or Too Young",(VLOOKUP((IF((VALUE((TEXT(F980,"mmdd"))))&gt;=801,(YEAR(F980)),(YEAR(F980)))),'Master Roster Data'!$M$1721:$N$1730,2,FALSE))))))</f>
        <v/>
      </c>
      <c r="J980" s="13"/>
    </row>
    <row r="981" spans="2:10" ht="15" x14ac:dyDescent="0.2">
      <c r="B981" s="23"/>
      <c r="C981" s="24"/>
      <c r="D981" s="23"/>
      <c r="E981" s="24"/>
      <c r="F981" s="22"/>
      <c r="G981" s="26" t="str">
        <f t="shared" si="15"/>
        <v/>
      </c>
      <c r="H981" s="25" t="str">
        <f>(IF((COUNTBLANK(E981))=1,"",(IF((ISERROR((VLOOKUP((IF((VALUE((TEXT(F981,"mmdd"))))&gt;=801,(YEAR(F981)),(YEAR(F981)))),'Master Roster Data'!$M$1721:$N$1730,2,FALSE)))),"Player Appears to Be Too Old or Too Young",(VLOOKUP((IF((VALUE((TEXT(F981,"mmdd"))))&gt;=801,(YEAR(F981)),(YEAR(F981)))),'Master Roster Data'!$M$1721:$N$1730,2,FALSE))))))</f>
        <v/>
      </c>
      <c r="J981" s="13"/>
    </row>
    <row r="982" spans="2:10" ht="15" x14ac:dyDescent="0.2">
      <c r="B982" s="23"/>
      <c r="C982" s="24"/>
      <c r="D982" s="23"/>
      <c r="E982" s="24"/>
      <c r="F982" s="22"/>
      <c r="G982" s="26" t="str">
        <f t="shared" si="15"/>
        <v/>
      </c>
      <c r="H982" s="25" t="str">
        <f>(IF((COUNTBLANK(E982))=1,"",(IF((ISERROR((VLOOKUP((IF((VALUE((TEXT(F982,"mmdd"))))&gt;=801,(YEAR(F982)),(YEAR(F982)))),'Master Roster Data'!$M$1721:$N$1730,2,FALSE)))),"Player Appears to Be Too Old or Too Young",(VLOOKUP((IF((VALUE((TEXT(F982,"mmdd"))))&gt;=801,(YEAR(F982)),(YEAR(F982)))),'Master Roster Data'!$M$1721:$N$1730,2,FALSE))))))</f>
        <v/>
      </c>
      <c r="J982" s="13"/>
    </row>
    <row r="983" spans="2:10" ht="15" x14ac:dyDescent="0.2">
      <c r="B983" s="23"/>
      <c r="C983" s="24"/>
      <c r="D983" s="23"/>
      <c r="E983" s="24"/>
      <c r="F983" s="22"/>
      <c r="G983" s="26" t="str">
        <f t="shared" si="15"/>
        <v/>
      </c>
      <c r="H983" s="25" t="str">
        <f>(IF((COUNTBLANK(E983))=1,"",(IF((ISERROR((VLOOKUP((IF((VALUE((TEXT(F983,"mmdd"))))&gt;=801,(YEAR(F983)),(YEAR(F983)))),'Master Roster Data'!$M$1721:$N$1730,2,FALSE)))),"Player Appears to Be Too Old or Too Young",(VLOOKUP((IF((VALUE((TEXT(F983,"mmdd"))))&gt;=801,(YEAR(F983)),(YEAR(F983)))),'Master Roster Data'!$M$1721:$N$1730,2,FALSE))))))</f>
        <v/>
      </c>
      <c r="J983" s="13"/>
    </row>
    <row r="984" spans="2:10" ht="15" x14ac:dyDescent="0.2">
      <c r="B984" s="23"/>
      <c r="C984" s="24"/>
      <c r="D984" s="23"/>
      <c r="E984" s="24"/>
      <c r="F984" s="22"/>
      <c r="G984" s="26" t="str">
        <f t="shared" si="15"/>
        <v/>
      </c>
      <c r="H984" s="25" t="str">
        <f>(IF((COUNTBLANK(E984))=1,"",(IF((ISERROR((VLOOKUP((IF((VALUE((TEXT(F984,"mmdd"))))&gt;=801,(YEAR(F984)),(YEAR(F984)))),'Master Roster Data'!$M$1721:$N$1730,2,FALSE)))),"Player Appears to Be Too Old or Too Young",(VLOOKUP((IF((VALUE((TEXT(F984,"mmdd"))))&gt;=801,(YEAR(F984)),(YEAR(F984)))),'Master Roster Data'!$M$1721:$N$1730,2,FALSE))))))</f>
        <v/>
      </c>
      <c r="J984" s="13"/>
    </row>
    <row r="985" spans="2:10" ht="15" x14ac:dyDescent="0.2">
      <c r="B985" s="23"/>
      <c r="C985" s="24"/>
      <c r="D985" s="23"/>
      <c r="E985" s="24"/>
      <c r="F985" s="22"/>
      <c r="G985" s="26" t="str">
        <f t="shared" si="15"/>
        <v/>
      </c>
      <c r="H985" s="25" t="str">
        <f>(IF((COUNTBLANK(E985))=1,"",(IF((ISERROR((VLOOKUP((IF((VALUE((TEXT(F985,"mmdd"))))&gt;=801,(YEAR(F985)),(YEAR(F985)))),'Master Roster Data'!$M$1721:$N$1730,2,FALSE)))),"Player Appears to Be Too Old or Too Young",(VLOOKUP((IF((VALUE((TEXT(F985,"mmdd"))))&gt;=801,(YEAR(F985)),(YEAR(F985)))),'Master Roster Data'!$M$1721:$N$1730,2,FALSE))))))</f>
        <v/>
      </c>
      <c r="J985" s="13"/>
    </row>
    <row r="986" spans="2:10" ht="15" x14ac:dyDescent="0.2">
      <c r="B986" s="23"/>
      <c r="C986" s="24"/>
      <c r="D986" s="23"/>
      <c r="E986" s="24"/>
      <c r="F986" s="22"/>
      <c r="G986" s="26" t="str">
        <f t="shared" si="15"/>
        <v/>
      </c>
      <c r="H986" s="25" t="str">
        <f>(IF((COUNTBLANK(E986))=1,"",(IF((ISERROR((VLOOKUP((IF((VALUE((TEXT(F986,"mmdd"))))&gt;=801,(YEAR(F986)),(YEAR(F986)))),'Master Roster Data'!$M$1721:$N$1730,2,FALSE)))),"Player Appears to Be Too Old or Too Young",(VLOOKUP((IF((VALUE((TEXT(F986,"mmdd"))))&gt;=801,(YEAR(F986)),(YEAR(F986)))),'Master Roster Data'!$M$1721:$N$1730,2,FALSE))))))</f>
        <v/>
      </c>
      <c r="J986" s="13"/>
    </row>
    <row r="987" spans="2:10" ht="15" x14ac:dyDescent="0.2">
      <c r="B987" s="23"/>
      <c r="C987" s="24"/>
      <c r="D987" s="23"/>
      <c r="E987" s="24"/>
      <c r="F987" s="22"/>
      <c r="G987" s="26" t="str">
        <f t="shared" si="15"/>
        <v/>
      </c>
      <c r="H987" s="25" t="str">
        <f>(IF((COUNTBLANK(E987))=1,"",(IF((ISERROR((VLOOKUP((IF((VALUE((TEXT(F987,"mmdd"))))&gt;=801,(YEAR(F987)),(YEAR(F987)))),'Master Roster Data'!$M$1721:$N$1730,2,FALSE)))),"Player Appears to Be Too Old or Too Young",(VLOOKUP((IF((VALUE((TEXT(F987,"mmdd"))))&gt;=801,(YEAR(F987)),(YEAR(F987)))),'Master Roster Data'!$M$1721:$N$1730,2,FALSE))))))</f>
        <v/>
      </c>
      <c r="J987" s="13"/>
    </row>
    <row r="988" spans="2:10" ht="15" x14ac:dyDescent="0.2">
      <c r="B988" s="23"/>
      <c r="C988" s="24"/>
      <c r="D988" s="23"/>
      <c r="E988" s="24"/>
      <c r="F988" s="22"/>
      <c r="G988" s="26" t="str">
        <f t="shared" si="15"/>
        <v/>
      </c>
      <c r="H988" s="25" t="str">
        <f>(IF((COUNTBLANK(E988))=1,"",(IF((ISERROR((VLOOKUP((IF((VALUE((TEXT(F988,"mmdd"))))&gt;=801,(YEAR(F988)),(YEAR(F988)))),'Master Roster Data'!$M$1721:$N$1730,2,FALSE)))),"Player Appears to Be Too Old or Too Young",(VLOOKUP((IF((VALUE((TEXT(F988,"mmdd"))))&gt;=801,(YEAR(F988)),(YEAR(F988)))),'Master Roster Data'!$M$1721:$N$1730,2,FALSE))))))</f>
        <v/>
      </c>
      <c r="J988" s="13"/>
    </row>
    <row r="989" spans="2:10" ht="15" x14ac:dyDescent="0.2">
      <c r="B989" s="23"/>
      <c r="C989" s="24"/>
      <c r="D989" s="23"/>
      <c r="E989" s="24"/>
      <c r="F989" s="22"/>
      <c r="G989" s="26" t="str">
        <f t="shared" si="15"/>
        <v/>
      </c>
      <c r="H989" s="25" t="str">
        <f>(IF((COUNTBLANK(E989))=1,"",(IF((ISERROR((VLOOKUP((IF((VALUE((TEXT(F989,"mmdd"))))&gt;=801,(YEAR(F989)),(YEAR(F989)))),'Master Roster Data'!$M$1721:$N$1730,2,FALSE)))),"Player Appears to Be Too Old or Too Young",(VLOOKUP((IF((VALUE((TEXT(F989,"mmdd"))))&gt;=801,(YEAR(F989)),(YEAR(F989)))),'Master Roster Data'!$M$1721:$N$1730,2,FALSE))))))</f>
        <v/>
      </c>
      <c r="J989" s="13"/>
    </row>
    <row r="990" spans="2:10" ht="15" x14ac:dyDescent="0.2">
      <c r="B990" s="23"/>
      <c r="C990" s="24"/>
      <c r="D990" s="23"/>
      <c r="E990" s="24"/>
      <c r="F990" s="22"/>
      <c r="G990" s="26" t="str">
        <f t="shared" si="15"/>
        <v/>
      </c>
      <c r="H990" s="25" t="str">
        <f>(IF((COUNTBLANK(E990))=1,"",(IF((ISERROR((VLOOKUP((IF((VALUE((TEXT(F990,"mmdd"))))&gt;=801,(YEAR(F990)),(YEAR(F990)))),'Master Roster Data'!$M$1721:$N$1730,2,FALSE)))),"Player Appears to Be Too Old or Too Young",(VLOOKUP((IF((VALUE((TEXT(F990,"mmdd"))))&gt;=801,(YEAR(F990)),(YEAR(F990)))),'Master Roster Data'!$M$1721:$N$1730,2,FALSE))))))</f>
        <v/>
      </c>
      <c r="J990" s="13"/>
    </row>
    <row r="991" spans="2:10" ht="15" x14ac:dyDescent="0.2">
      <c r="B991" s="23"/>
      <c r="C991" s="24"/>
      <c r="D991" s="23"/>
      <c r="E991" s="24"/>
      <c r="F991" s="22"/>
      <c r="G991" s="26" t="str">
        <f t="shared" si="15"/>
        <v/>
      </c>
      <c r="H991" s="25" t="str">
        <f>(IF((COUNTBLANK(E991))=1,"",(IF((ISERROR((VLOOKUP((IF((VALUE((TEXT(F991,"mmdd"))))&gt;=801,(YEAR(F991)),(YEAR(F991)))),'Master Roster Data'!$M$1721:$N$1730,2,FALSE)))),"Player Appears to Be Too Old or Too Young",(VLOOKUP((IF((VALUE((TEXT(F991,"mmdd"))))&gt;=801,(YEAR(F991)),(YEAR(F991)))),'Master Roster Data'!$M$1721:$N$1730,2,FALSE))))))</f>
        <v/>
      </c>
      <c r="J991" s="13"/>
    </row>
    <row r="992" spans="2:10" ht="15" x14ac:dyDescent="0.2">
      <c r="B992" s="23"/>
      <c r="C992" s="24"/>
      <c r="D992" s="23"/>
      <c r="E992" s="24"/>
      <c r="F992" s="22"/>
      <c r="G992" s="26" t="str">
        <f t="shared" si="15"/>
        <v/>
      </c>
      <c r="H992" s="25" t="str">
        <f>(IF((COUNTBLANK(E992))=1,"",(IF((ISERROR((VLOOKUP((IF((VALUE((TEXT(F992,"mmdd"))))&gt;=801,(YEAR(F992)),(YEAR(F992)))),'Master Roster Data'!$M$1721:$N$1730,2,FALSE)))),"Player Appears to Be Too Old or Too Young",(VLOOKUP((IF((VALUE((TEXT(F992,"mmdd"))))&gt;=801,(YEAR(F992)),(YEAR(F992)))),'Master Roster Data'!$M$1721:$N$1730,2,FALSE))))))</f>
        <v/>
      </c>
      <c r="J992" s="13"/>
    </row>
    <row r="993" spans="2:10" ht="15" x14ac:dyDescent="0.2">
      <c r="B993" s="23"/>
      <c r="C993" s="24"/>
      <c r="D993" s="23"/>
      <c r="E993" s="24"/>
      <c r="F993" s="22"/>
      <c r="G993" s="26" t="str">
        <f t="shared" si="15"/>
        <v/>
      </c>
      <c r="H993" s="25" t="str">
        <f>(IF((COUNTBLANK(E993))=1,"",(IF((ISERROR((VLOOKUP((IF((VALUE((TEXT(F993,"mmdd"))))&gt;=801,(YEAR(F993)),(YEAR(F993)))),'Master Roster Data'!$M$1721:$N$1730,2,FALSE)))),"Player Appears to Be Too Old or Too Young",(VLOOKUP((IF((VALUE((TEXT(F993,"mmdd"))))&gt;=801,(YEAR(F993)),(YEAR(F993)))),'Master Roster Data'!$M$1721:$N$1730,2,FALSE))))))</f>
        <v/>
      </c>
      <c r="J993" s="13"/>
    </row>
    <row r="994" spans="2:10" ht="15" x14ac:dyDescent="0.2">
      <c r="B994" s="23"/>
      <c r="C994" s="24"/>
      <c r="D994" s="23"/>
      <c r="E994" s="24"/>
      <c r="F994" s="22"/>
      <c r="G994" s="26" t="str">
        <f t="shared" si="15"/>
        <v/>
      </c>
      <c r="H994" s="25" t="str">
        <f>(IF((COUNTBLANK(E994))=1,"",(IF((ISERROR((VLOOKUP((IF((VALUE((TEXT(F994,"mmdd"))))&gt;=801,(YEAR(F994)),(YEAR(F994)))),'Master Roster Data'!$M$1721:$N$1730,2,FALSE)))),"Player Appears to Be Too Old or Too Young",(VLOOKUP((IF((VALUE((TEXT(F994,"mmdd"))))&gt;=801,(YEAR(F994)),(YEAR(F994)))),'Master Roster Data'!$M$1721:$N$1730,2,FALSE))))))</f>
        <v/>
      </c>
      <c r="J994" s="13"/>
    </row>
    <row r="995" spans="2:10" ht="15" x14ac:dyDescent="0.2">
      <c r="B995" s="23"/>
      <c r="C995" s="24"/>
      <c r="D995" s="23"/>
      <c r="E995" s="24"/>
      <c r="F995" s="22"/>
      <c r="G995" s="26" t="str">
        <f t="shared" si="15"/>
        <v/>
      </c>
      <c r="H995" s="25" t="str">
        <f>(IF((COUNTBLANK(E995))=1,"",(IF((ISERROR((VLOOKUP((IF((VALUE((TEXT(F995,"mmdd"))))&gt;=801,(YEAR(F995)),(YEAR(F995)))),'Master Roster Data'!$M$1721:$N$1730,2,FALSE)))),"Player Appears to Be Too Old or Too Young",(VLOOKUP((IF((VALUE((TEXT(F995,"mmdd"))))&gt;=801,(YEAR(F995)),(YEAR(F995)))),'Master Roster Data'!$M$1721:$N$1730,2,FALSE))))))</f>
        <v/>
      </c>
      <c r="J995" s="13"/>
    </row>
    <row r="996" spans="2:10" ht="15" x14ac:dyDescent="0.2">
      <c r="B996" s="23"/>
      <c r="C996" s="24"/>
      <c r="D996" s="23"/>
      <c r="E996" s="24"/>
      <c r="F996" s="22"/>
      <c r="G996" s="26" t="str">
        <f t="shared" si="15"/>
        <v/>
      </c>
      <c r="H996" s="25" t="str">
        <f>(IF((COUNTBLANK(E996))=1,"",(IF((ISERROR((VLOOKUP((IF((VALUE((TEXT(F996,"mmdd"))))&gt;=801,(YEAR(F996)),(YEAR(F996)))),'Master Roster Data'!$M$1721:$N$1730,2,FALSE)))),"Player Appears to Be Too Old or Too Young",(VLOOKUP((IF((VALUE((TEXT(F996,"mmdd"))))&gt;=801,(YEAR(F996)),(YEAR(F996)))),'Master Roster Data'!$M$1721:$N$1730,2,FALSE))))))</f>
        <v/>
      </c>
      <c r="J996" s="13"/>
    </row>
    <row r="997" spans="2:10" ht="15" x14ac:dyDescent="0.2">
      <c r="B997" s="23"/>
      <c r="C997" s="24"/>
      <c r="D997" s="23"/>
      <c r="E997" s="24"/>
      <c r="F997" s="22"/>
      <c r="G997" s="26" t="str">
        <f t="shared" si="15"/>
        <v/>
      </c>
      <c r="H997" s="25" t="str">
        <f>(IF((COUNTBLANK(E997))=1,"",(IF((ISERROR((VLOOKUP((IF((VALUE((TEXT(F997,"mmdd"))))&gt;=801,(YEAR(F997)),(YEAR(F997)))),'Master Roster Data'!$M$1721:$N$1730,2,FALSE)))),"Player Appears to Be Too Old or Too Young",(VLOOKUP((IF((VALUE((TEXT(F997,"mmdd"))))&gt;=801,(YEAR(F997)),(YEAR(F997)))),'Master Roster Data'!$M$1721:$N$1730,2,FALSE))))))</f>
        <v/>
      </c>
      <c r="J997" s="13"/>
    </row>
    <row r="998" spans="2:10" ht="15" x14ac:dyDescent="0.2">
      <c r="B998" s="23"/>
      <c r="C998" s="24"/>
      <c r="D998" s="23"/>
      <c r="E998" s="24"/>
      <c r="F998" s="22"/>
      <c r="G998" s="26" t="str">
        <f t="shared" si="15"/>
        <v/>
      </c>
      <c r="H998" s="25" t="str">
        <f>(IF((COUNTBLANK(E998))=1,"",(IF((ISERROR((VLOOKUP((IF((VALUE((TEXT(F998,"mmdd"))))&gt;=801,(YEAR(F998)),(YEAR(F998)))),'Master Roster Data'!$M$1721:$N$1730,2,FALSE)))),"Player Appears to Be Too Old or Too Young",(VLOOKUP((IF((VALUE((TEXT(F998,"mmdd"))))&gt;=801,(YEAR(F998)),(YEAR(F998)))),'Master Roster Data'!$M$1721:$N$1730,2,FALSE))))))</f>
        <v/>
      </c>
      <c r="J998" s="13"/>
    </row>
    <row r="999" spans="2:10" ht="15" x14ac:dyDescent="0.2">
      <c r="B999" s="23"/>
      <c r="C999" s="24"/>
      <c r="D999" s="23"/>
      <c r="E999" s="24"/>
      <c r="F999" s="22"/>
      <c r="G999" s="26" t="str">
        <f t="shared" si="15"/>
        <v/>
      </c>
      <c r="H999" s="25" t="str">
        <f>(IF((COUNTBLANK(E999))=1,"",(IF((ISERROR((VLOOKUP((IF((VALUE((TEXT(F999,"mmdd"))))&gt;=801,(YEAR(F999)),(YEAR(F999)))),'Master Roster Data'!$M$1721:$N$1730,2,FALSE)))),"Player Appears to Be Too Old or Too Young",(VLOOKUP((IF((VALUE((TEXT(F999,"mmdd"))))&gt;=801,(YEAR(F999)),(YEAR(F999)))),'Master Roster Data'!$M$1721:$N$1730,2,FALSE))))))</f>
        <v/>
      </c>
      <c r="J999" s="13"/>
    </row>
    <row r="1000" spans="2:10" ht="15" x14ac:dyDescent="0.2">
      <c r="B1000" s="23"/>
      <c r="C1000" s="24"/>
      <c r="D1000" s="23"/>
      <c r="E1000" s="24"/>
      <c r="F1000" s="22"/>
      <c r="G1000" s="26" t="str">
        <f t="shared" si="15"/>
        <v/>
      </c>
      <c r="H1000" s="25" t="str">
        <f>(IF((COUNTBLANK(E1000))=1,"",(IF((ISERROR((VLOOKUP((IF((VALUE((TEXT(F1000,"mmdd"))))&gt;=801,(YEAR(F1000)),(YEAR(F1000)))),'Master Roster Data'!$M$1721:$N$1730,2,FALSE)))),"Player Appears to Be Too Old or Too Young",(VLOOKUP((IF((VALUE((TEXT(F1000,"mmdd"))))&gt;=801,(YEAR(F1000)),(YEAR(F1000)))),'Master Roster Data'!$M$1721:$N$1730,2,FALSE))))))</f>
        <v/>
      </c>
      <c r="J1000" s="13"/>
    </row>
    <row r="1001" spans="2:10" ht="15" x14ac:dyDescent="0.2">
      <c r="B1001" s="23"/>
      <c r="C1001" s="24"/>
      <c r="D1001" s="23"/>
      <c r="E1001" s="24"/>
      <c r="F1001" s="22"/>
      <c r="G1001" s="26" t="str">
        <f t="shared" si="15"/>
        <v/>
      </c>
      <c r="H1001" s="25" t="str">
        <f>(IF((COUNTBLANK(E1001))=1,"",(IF((ISERROR((VLOOKUP((IF((VALUE((TEXT(F1001,"mmdd"))))&gt;=801,(YEAR(F1001)),(YEAR(F1001)))),'Master Roster Data'!$M$1721:$N$1730,2,FALSE)))),"Player Appears to Be Too Old or Too Young",(VLOOKUP((IF((VALUE((TEXT(F1001,"mmdd"))))&gt;=801,(YEAR(F1001)),(YEAR(F1001)))),'Master Roster Data'!$M$1721:$N$1730,2,FALSE))))))</f>
        <v/>
      </c>
      <c r="J1001" s="13"/>
    </row>
    <row r="1002" spans="2:10" ht="15" x14ac:dyDescent="0.2">
      <c r="B1002" s="23"/>
      <c r="C1002" s="24"/>
      <c r="D1002" s="23"/>
      <c r="E1002" s="24"/>
      <c r="F1002" s="22"/>
      <c r="G1002" s="26" t="str">
        <f t="shared" si="15"/>
        <v/>
      </c>
      <c r="H1002" s="25" t="str">
        <f>(IF((COUNTBLANK(E1002))=1,"",(IF((ISERROR((VLOOKUP((IF((VALUE((TEXT(F1002,"mmdd"))))&gt;=801,(YEAR(F1002)),(YEAR(F1002)))),'Master Roster Data'!$M$1721:$N$1730,2,FALSE)))),"Player Appears to Be Too Old or Too Young",(VLOOKUP((IF((VALUE((TEXT(F1002,"mmdd"))))&gt;=801,(YEAR(F1002)),(YEAR(F1002)))),'Master Roster Data'!$M$1721:$N$1730,2,FALSE))))))</f>
        <v/>
      </c>
      <c r="J1002" s="13"/>
    </row>
    <row r="1003" spans="2:10" ht="15" x14ac:dyDescent="0.2">
      <c r="B1003" s="23"/>
      <c r="C1003" s="24"/>
      <c r="D1003" s="23"/>
      <c r="E1003" s="24"/>
      <c r="F1003" s="22"/>
      <c r="G1003" s="26" t="str">
        <f t="shared" si="15"/>
        <v/>
      </c>
      <c r="H1003" s="25" t="str">
        <f>(IF((COUNTBLANK(E1003))=1,"",(IF((ISERROR((VLOOKUP((IF((VALUE((TEXT(F1003,"mmdd"))))&gt;=801,(YEAR(F1003)),(YEAR(F1003)))),'Master Roster Data'!$M$1721:$N$1730,2,FALSE)))),"Player Appears to Be Too Old or Too Young",(VLOOKUP((IF((VALUE((TEXT(F1003,"mmdd"))))&gt;=801,(YEAR(F1003)),(YEAR(F1003)))),'Master Roster Data'!$M$1721:$N$1730,2,FALSE))))))</f>
        <v/>
      </c>
      <c r="J1003" s="13"/>
    </row>
    <row r="1004" spans="2:10" ht="15" x14ac:dyDescent="0.2">
      <c r="B1004" s="23"/>
      <c r="C1004" s="24"/>
      <c r="D1004" s="23"/>
      <c r="E1004" s="24"/>
      <c r="F1004" s="22"/>
      <c r="G1004" s="26" t="str">
        <f t="shared" si="15"/>
        <v/>
      </c>
      <c r="H1004" s="25" t="str">
        <f>(IF((COUNTBLANK(E1004))=1,"",(IF((ISERROR((VLOOKUP((IF((VALUE((TEXT(F1004,"mmdd"))))&gt;=801,(YEAR(F1004)),(YEAR(F1004)))),'Master Roster Data'!$M$1721:$N$1730,2,FALSE)))),"Player Appears to Be Too Old or Too Young",(VLOOKUP((IF((VALUE((TEXT(F1004,"mmdd"))))&gt;=801,(YEAR(F1004)),(YEAR(F1004)))),'Master Roster Data'!$M$1721:$N$1730,2,FALSE))))))</f>
        <v/>
      </c>
      <c r="J1004" s="13"/>
    </row>
    <row r="1005" spans="2:10" ht="15" x14ac:dyDescent="0.2">
      <c r="B1005" s="23"/>
      <c r="C1005" s="24"/>
      <c r="D1005" s="23"/>
      <c r="E1005" s="24"/>
      <c r="F1005" s="22"/>
      <c r="G1005" s="26" t="str">
        <f t="shared" si="15"/>
        <v/>
      </c>
      <c r="H1005" s="25" t="str">
        <f>(IF((COUNTBLANK(E1005))=1,"",(IF((ISERROR((VLOOKUP((IF((VALUE((TEXT(F1005,"mmdd"))))&gt;=801,(YEAR(F1005)),(YEAR(F1005)))),'Master Roster Data'!$M$1721:$N$1730,2,FALSE)))),"Player Appears to Be Too Old or Too Young",(VLOOKUP((IF((VALUE((TEXT(F1005,"mmdd"))))&gt;=801,(YEAR(F1005)),(YEAR(F1005)))),'Master Roster Data'!$M$1721:$N$1730,2,FALSE))))))</f>
        <v/>
      </c>
      <c r="J1005" s="13"/>
    </row>
    <row r="1006" spans="2:10" ht="15" x14ac:dyDescent="0.2">
      <c r="B1006" s="23"/>
      <c r="C1006" s="24"/>
      <c r="D1006" s="23"/>
      <c r="E1006" s="24"/>
      <c r="F1006" s="22"/>
      <c r="G1006" s="26" t="str">
        <f t="shared" si="15"/>
        <v/>
      </c>
      <c r="H1006" s="25" t="str">
        <f>(IF((COUNTBLANK(E1006))=1,"",(IF((ISERROR((VLOOKUP((IF((VALUE((TEXT(F1006,"mmdd"))))&gt;=801,(YEAR(F1006)),(YEAR(F1006)))),'Master Roster Data'!$M$1721:$N$1730,2,FALSE)))),"Player Appears to Be Too Old or Too Young",(VLOOKUP((IF((VALUE((TEXT(F1006,"mmdd"))))&gt;=801,(YEAR(F1006)),(YEAR(F1006)))),'Master Roster Data'!$M$1721:$N$1730,2,FALSE))))))</f>
        <v/>
      </c>
      <c r="J1006" s="13"/>
    </row>
    <row r="1007" spans="2:10" ht="15" x14ac:dyDescent="0.2">
      <c r="B1007" s="23"/>
      <c r="C1007" s="24"/>
      <c r="D1007" s="23"/>
      <c r="E1007" s="24"/>
      <c r="F1007" s="22"/>
      <c r="G1007" s="26" t="str">
        <f t="shared" si="15"/>
        <v/>
      </c>
      <c r="H1007" s="25" t="str">
        <f>(IF((COUNTBLANK(E1007))=1,"",(IF((ISERROR((VLOOKUP((IF((VALUE((TEXT(F1007,"mmdd"))))&gt;=801,(YEAR(F1007)),(YEAR(F1007)))),'Master Roster Data'!$M$1721:$N$1730,2,FALSE)))),"Player Appears to Be Too Old or Too Young",(VLOOKUP((IF((VALUE((TEXT(F1007,"mmdd"))))&gt;=801,(YEAR(F1007)),(YEAR(F1007)))),'Master Roster Data'!$M$1721:$N$1730,2,FALSE))))))</f>
        <v/>
      </c>
      <c r="J1007" s="13"/>
    </row>
    <row r="1008" spans="2:10" ht="15" x14ac:dyDescent="0.2">
      <c r="B1008" s="23"/>
      <c r="C1008" s="24"/>
      <c r="D1008" s="23"/>
      <c r="E1008" s="24"/>
      <c r="F1008" s="22"/>
      <c r="G1008" s="26" t="str">
        <f t="shared" si="15"/>
        <v/>
      </c>
      <c r="H1008" s="25" t="str">
        <f>(IF((COUNTBLANK(E1008))=1,"",(IF((ISERROR((VLOOKUP((IF((VALUE((TEXT(F1008,"mmdd"))))&gt;=801,(YEAR(F1008)),(YEAR(F1008)))),'Master Roster Data'!$M$1721:$N$1730,2,FALSE)))),"Player Appears to Be Too Old or Too Young",(VLOOKUP((IF((VALUE((TEXT(F1008,"mmdd"))))&gt;=801,(YEAR(F1008)),(YEAR(F1008)))),'Master Roster Data'!$M$1721:$N$1730,2,FALSE))))))</f>
        <v/>
      </c>
      <c r="J1008" s="13"/>
    </row>
    <row r="1009" spans="2:10" ht="15" x14ac:dyDescent="0.2">
      <c r="B1009" s="23"/>
      <c r="C1009" s="24"/>
      <c r="D1009" s="23"/>
      <c r="E1009" s="24"/>
      <c r="F1009" s="22"/>
      <c r="G1009" s="26" t="str">
        <f t="shared" si="15"/>
        <v/>
      </c>
      <c r="H1009" s="25" t="str">
        <f>(IF((COUNTBLANK(E1009))=1,"",(IF((ISERROR((VLOOKUP((IF((VALUE((TEXT(F1009,"mmdd"))))&gt;=801,(YEAR(F1009)),(YEAR(F1009)))),'Master Roster Data'!$M$1721:$N$1730,2,FALSE)))),"Player Appears to Be Too Old or Too Young",(VLOOKUP((IF((VALUE((TEXT(F1009,"mmdd"))))&gt;=801,(YEAR(F1009)),(YEAR(F1009)))),'Master Roster Data'!$M$1721:$N$1730,2,FALSE))))))</f>
        <v/>
      </c>
      <c r="J1009" s="13"/>
    </row>
    <row r="1010" spans="2:10" ht="15" x14ac:dyDescent="0.2">
      <c r="B1010" s="23"/>
      <c r="C1010" s="24"/>
      <c r="D1010" s="23"/>
      <c r="E1010" s="24"/>
      <c r="F1010" s="22"/>
      <c r="G1010" s="26" t="str">
        <f t="shared" si="15"/>
        <v/>
      </c>
      <c r="H1010" s="25" t="str">
        <f>(IF((COUNTBLANK(E1010))=1,"",(IF((ISERROR((VLOOKUP((IF((VALUE((TEXT(F1010,"mmdd"))))&gt;=801,(YEAR(F1010)),(YEAR(F1010)))),'Master Roster Data'!$M$1721:$N$1730,2,FALSE)))),"Player Appears to Be Too Old or Too Young",(VLOOKUP((IF((VALUE((TEXT(F1010,"mmdd"))))&gt;=801,(YEAR(F1010)),(YEAR(F1010)))),'Master Roster Data'!$M$1721:$N$1730,2,FALSE))))))</f>
        <v/>
      </c>
      <c r="J1010" s="13"/>
    </row>
    <row r="1011" spans="2:10" ht="15" x14ac:dyDescent="0.2">
      <c r="B1011" s="23"/>
      <c r="C1011" s="24"/>
      <c r="D1011" s="23"/>
      <c r="E1011" s="24"/>
      <c r="F1011" s="22"/>
      <c r="G1011" s="26" t="str">
        <f t="shared" si="15"/>
        <v/>
      </c>
      <c r="H1011" s="25" t="str">
        <f>(IF((COUNTBLANK(E1011))=1,"",(IF((ISERROR((VLOOKUP((IF((VALUE((TEXT(F1011,"mmdd"))))&gt;=801,(YEAR(F1011)),(YEAR(F1011)))),'Master Roster Data'!$M$1721:$N$1730,2,FALSE)))),"Player Appears to Be Too Old or Too Young",(VLOOKUP((IF((VALUE((TEXT(F1011,"mmdd"))))&gt;=801,(YEAR(F1011)),(YEAR(F1011)))),'Master Roster Data'!$M$1721:$N$1730,2,FALSE))))))</f>
        <v/>
      </c>
      <c r="J1011" s="13"/>
    </row>
    <row r="1012" spans="2:10" ht="15" x14ac:dyDescent="0.2">
      <c r="B1012" s="23"/>
      <c r="C1012" s="24"/>
      <c r="D1012" s="23"/>
      <c r="E1012" s="24"/>
      <c r="F1012" s="22"/>
      <c r="G1012" s="26" t="str">
        <f t="shared" si="15"/>
        <v/>
      </c>
      <c r="H1012" s="25" t="str">
        <f>(IF((COUNTBLANK(E1012))=1,"",(IF((ISERROR((VLOOKUP((IF((VALUE((TEXT(F1012,"mmdd"))))&gt;=801,(YEAR(F1012)),(YEAR(F1012)))),'Master Roster Data'!$M$1721:$N$1730,2,FALSE)))),"Player Appears to Be Too Old or Too Young",(VLOOKUP((IF((VALUE((TEXT(F1012,"mmdd"))))&gt;=801,(YEAR(F1012)),(YEAR(F1012)))),'Master Roster Data'!$M$1721:$N$1730,2,FALSE))))))</f>
        <v/>
      </c>
      <c r="J1012" s="13"/>
    </row>
    <row r="1013" spans="2:10" ht="15" x14ac:dyDescent="0.2">
      <c r="B1013" s="23"/>
      <c r="C1013" s="24"/>
      <c r="D1013" s="23"/>
      <c r="E1013" s="24"/>
      <c r="F1013" s="22"/>
      <c r="G1013" s="26" t="str">
        <f t="shared" si="15"/>
        <v/>
      </c>
      <c r="H1013" s="25" t="str">
        <f>(IF((COUNTBLANK(E1013))=1,"",(IF((ISERROR((VLOOKUP((IF((VALUE((TEXT(F1013,"mmdd"))))&gt;=801,(YEAR(F1013)),(YEAR(F1013)))),'Master Roster Data'!$M$1721:$N$1730,2,FALSE)))),"Player Appears to Be Too Old or Too Young",(VLOOKUP((IF((VALUE((TEXT(F1013,"mmdd"))))&gt;=801,(YEAR(F1013)),(YEAR(F1013)))),'Master Roster Data'!$M$1721:$N$1730,2,FALSE))))))</f>
        <v/>
      </c>
      <c r="J1013" s="13"/>
    </row>
    <row r="1014" spans="2:10" ht="15" x14ac:dyDescent="0.2">
      <c r="B1014" s="23"/>
      <c r="C1014" s="24"/>
      <c r="D1014" s="23"/>
      <c r="E1014" s="24"/>
      <c r="F1014" s="22"/>
      <c r="G1014" s="26" t="str">
        <f t="shared" si="15"/>
        <v/>
      </c>
      <c r="H1014" s="25" t="str">
        <f>(IF((COUNTBLANK(E1014))=1,"",(IF((ISERROR((VLOOKUP((IF((VALUE((TEXT(F1014,"mmdd"))))&gt;=801,(YEAR(F1014)),(YEAR(F1014)))),'Master Roster Data'!$M$1721:$N$1730,2,FALSE)))),"Player Appears to Be Too Old or Too Young",(VLOOKUP((IF((VALUE((TEXT(F1014,"mmdd"))))&gt;=801,(YEAR(F1014)),(YEAR(F1014)))),'Master Roster Data'!$M$1721:$N$1730,2,FALSE))))))</f>
        <v/>
      </c>
      <c r="J1014" s="13"/>
    </row>
    <row r="1015" spans="2:10" ht="15" x14ac:dyDescent="0.2">
      <c r="B1015" s="23"/>
      <c r="C1015" s="24"/>
      <c r="D1015" s="23"/>
      <c r="E1015" s="24"/>
      <c r="F1015" s="22"/>
      <c r="G1015" s="26" t="str">
        <f t="shared" si="15"/>
        <v/>
      </c>
      <c r="H1015" s="25" t="str">
        <f>(IF((COUNTBLANK(E1015))=1,"",(IF((ISERROR((VLOOKUP((IF((VALUE((TEXT(F1015,"mmdd"))))&gt;=801,(YEAR(F1015)),(YEAR(F1015)))),'Master Roster Data'!$M$1721:$N$1730,2,FALSE)))),"Player Appears to Be Too Old or Too Young",(VLOOKUP((IF((VALUE((TEXT(F1015,"mmdd"))))&gt;=801,(YEAR(F1015)),(YEAR(F1015)))),'Master Roster Data'!$M$1721:$N$1730,2,FALSE))))))</f>
        <v/>
      </c>
      <c r="J1015" s="13"/>
    </row>
    <row r="1016" spans="2:10" ht="15" x14ac:dyDescent="0.2">
      <c r="B1016" s="23"/>
      <c r="C1016" s="24"/>
      <c r="D1016" s="23"/>
      <c r="E1016" s="24"/>
      <c r="F1016" s="22"/>
      <c r="G1016" s="26" t="str">
        <f t="shared" si="15"/>
        <v/>
      </c>
      <c r="H1016" s="25" t="str">
        <f>(IF((COUNTBLANK(E1016))=1,"",(IF((ISERROR((VLOOKUP((IF((VALUE((TEXT(F1016,"mmdd"))))&gt;=801,(YEAR(F1016)),(YEAR(F1016)))),'Master Roster Data'!$M$1721:$N$1730,2,FALSE)))),"Player Appears to Be Too Old or Too Young",(VLOOKUP((IF((VALUE((TEXT(F1016,"mmdd"))))&gt;=801,(YEAR(F1016)),(YEAR(F1016)))),'Master Roster Data'!$M$1721:$N$1730,2,FALSE))))))</f>
        <v/>
      </c>
      <c r="J1016" s="13"/>
    </row>
    <row r="1017" spans="2:10" ht="15" x14ac:dyDescent="0.2">
      <c r="B1017" s="23"/>
      <c r="C1017" s="24"/>
      <c r="D1017" s="23"/>
      <c r="E1017" s="24"/>
      <c r="F1017" s="22"/>
      <c r="G1017" s="26" t="str">
        <f t="shared" si="15"/>
        <v/>
      </c>
      <c r="H1017" s="25" t="str">
        <f>(IF((COUNTBLANK(E1017))=1,"",(IF((ISERROR((VLOOKUP((IF((VALUE((TEXT(F1017,"mmdd"))))&gt;=801,(YEAR(F1017)),(YEAR(F1017)))),'Master Roster Data'!$M$1721:$N$1730,2,FALSE)))),"Player Appears to Be Too Old or Too Young",(VLOOKUP((IF((VALUE((TEXT(F1017,"mmdd"))))&gt;=801,(YEAR(F1017)),(YEAR(F1017)))),'Master Roster Data'!$M$1721:$N$1730,2,FALSE))))))</f>
        <v/>
      </c>
      <c r="J1017" s="13"/>
    </row>
    <row r="1018" spans="2:10" ht="15" x14ac:dyDescent="0.2">
      <c r="B1018" s="23"/>
      <c r="C1018" s="24"/>
      <c r="D1018" s="23"/>
      <c r="E1018" s="24"/>
      <c r="F1018" s="22"/>
      <c r="G1018" s="26" t="str">
        <f t="shared" si="15"/>
        <v/>
      </c>
      <c r="H1018" s="25" t="str">
        <f>(IF((COUNTBLANK(E1018))=1,"",(IF((ISERROR((VLOOKUP((IF((VALUE((TEXT(F1018,"mmdd"))))&gt;=801,(YEAR(F1018)),(YEAR(F1018)))),'Master Roster Data'!$M$1721:$N$1730,2,FALSE)))),"Player Appears to Be Too Old or Too Young",(VLOOKUP((IF((VALUE((TEXT(F1018,"mmdd"))))&gt;=801,(YEAR(F1018)),(YEAR(F1018)))),'Master Roster Data'!$M$1721:$N$1730,2,FALSE))))))</f>
        <v/>
      </c>
      <c r="J1018" s="13"/>
    </row>
    <row r="1019" spans="2:10" ht="15" x14ac:dyDescent="0.2">
      <c r="B1019" s="23"/>
      <c r="C1019" s="24"/>
      <c r="D1019" s="23"/>
      <c r="E1019" s="24"/>
      <c r="F1019" s="22"/>
      <c r="G1019" s="26" t="str">
        <f t="shared" si="15"/>
        <v/>
      </c>
      <c r="H1019" s="25" t="str">
        <f>(IF((COUNTBLANK(E1019))=1,"",(IF((ISERROR((VLOOKUP((IF((VALUE((TEXT(F1019,"mmdd"))))&gt;=801,(YEAR(F1019)),(YEAR(F1019)))),'Master Roster Data'!$M$1721:$N$1730,2,FALSE)))),"Player Appears to Be Too Old or Too Young",(VLOOKUP((IF((VALUE((TEXT(F1019,"mmdd"))))&gt;=801,(YEAR(F1019)),(YEAR(F1019)))),'Master Roster Data'!$M$1721:$N$1730,2,FALSE))))))</f>
        <v/>
      </c>
      <c r="J1019" s="13"/>
    </row>
    <row r="1020" spans="2:10" ht="15" x14ac:dyDescent="0.2">
      <c r="B1020" s="23"/>
      <c r="C1020" s="24"/>
      <c r="D1020" s="23"/>
      <c r="E1020" s="24"/>
      <c r="F1020" s="22"/>
      <c r="G1020" s="26" t="str">
        <f t="shared" si="15"/>
        <v/>
      </c>
      <c r="H1020" s="25" t="str">
        <f>(IF((COUNTBLANK(E1020))=1,"",(IF((ISERROR((VLOOKUP((IF((VALUE((TEXT(F1020,"mmdd"))))&gt;=801,(YEAR(F1020)),(YEAR(F1020)))),'Master Roster Data'!$M$1721:$N$1730,2,FALSE)))),"Player Appears to Be Too Old or Too Young",(VLOOKUP((IF((VALUE((TEXT(F1020,"mmdd"))))&gt;=801,(YEAR(F1020)),(YEAR(F1020)))),'Master Roster Data'!$M$1721:$N$1730,2,FALSE))))))</f>
        <v/>
      </c>
      <c r="J1020" s="13"/>
    </row>
    <row r="1021" spans="2:10" ht="15" x14ac:dyDescent="0.2">
      <c r="B1021" s="23"/>
      <c r="C1021" s="24"/>
      <c r="D1021" s="23"/>
      <c r="E1021" s="24"/>
      <c r="F1021" s="22"/>
      <c r="G1021" s="26" t="str">
        <f t="shared" si="15"/>
        <v/>
      </c>
      <c r="H1021" s="25" t="str">
        <f>(IF((COUNTBLANK(E1021))=1,"",(IF((ISERROR((VLOOKUP((IF((VALUE((TEXT(F1021,"mmdd"))))&gt;=801,(YEAR(F1021)),(YEAR(F1021)))),'Master Roster Data'!$M$1721:$N$1730,2,FALSE)))),"Player Appears to Be Too Old or Too Young",(VLOOKUP((IF((VALUE((TEXT(F1021,"mmdd"))))&gt;=801,(YEAR(F1021)),(YEAR(F1021)))),'Master Roster Data'!$M$1721:$N$1730,2,FALSE))))))</f>
        <v/>
      </c>
      <c r="J1021" s="13"/>
    </row>
    <row r="1022" spans="2:10" ht="15" x14ac:dyDescent="0.2">
      <c r="B1022" s="23"/>
      <c r="C1022" s="24"/>
      <c r="D1022" s="23"/>
      <c r="E1022" s="24"/>
      <c r="F1022" s="22"/>
      <c r="G1022" s="26" t="str">
        <f t="shared" si="15"/>
        <v/>
      </c>
      <c r="H1022" s="25" t="str">
        <f>(IF((COUNTBLANK(E1022))=1,"",(IF((ISERROR((VLOOKUP((IF((VALUE((TEXT(F1022,"mmdd"))))&gt;=801,(YEAR(F1022)),(YEAR(F1022)))),'Master Roster Data'!$M$1721:$N$1730,2,FALSE)))),"Player Appears to Be Too Old or Too Young",(VLOOKUP((IF((VALUE((TEXT(F1022,"mmdd"))))&gt;=801,(YEAR(F1022)),(YEAR(F1022)))),'Master Roster Data'!$M$1721:$N$1730,2,FALSE))))))</f>
        <v/>
      </c>
      <c r="J1022" s="13"/>
    </row>
    <row r="1023" spans="2:10" ht="15" x14ac:dyDescent="0.2">
      <c r="B1023" s="23"/>
      <c r="C1023" s="24"/>
      <c r="D1023" s="23"/>
      <c r="E1023" s="24"/>
      <c r="F1023" s="22"/>
      <c r="G1023" s="26" t="str">
        <f t="shared" si="15"/>
        <v/>
      </c>
      <c r="H1023" s="25" t="str">
        <f>(IF((COUNTBLANK(E1023))=1,"",(IF((ISERROR((VLOOKUP((IF((VALUE((TEXT(F1023,"mmdd"))))&gt;=801,(YEAR(F1023)),(YEAR(F1023)))),'Master Roster Data'!$M$1721:$N$1730,2,FALSE)))),"Player Appears to Be Too Old or Too Young",(VLOOKUP((IF((VALUE((TEXT(F1023,"mmdd"))))&gt;=801,(YEAR(F1023)),(YEAR(F1023)))),'Master Roster Data'!$M$1721:$N$1730,2,FALSE))))))</f>
        <v/>
      </c>
      <c r="J1023" s="13"/>
    </row>
    <row r="1024" spans="2:10" ht="15" x14ac:dyDescent="0.2">
      <c r="B1024" s="23"/>
      <c r="C1024" s="24"/>
      <c r="D1024" s="23"/>
      <c r="E1024" s="24"/>
      <c r="F1024" s="22"/>
      <c r="G1024" s="26" t="str">
        <f t="shared" si="15"/>
        <v/>
      </c>
      <c r="H1024" s="25" t="str">
        <f>(IF((COUNTBLANK(E1024))=1,"",(IF((ISERROR((VLOOKUP((IF((VALUE((TEXT(F1024,"mmdd"))))&gt;=801,(YEAR(F1024)),(YEAR(F1024)))),'Master Roster Data'!$M$1721:$N$1730,2,FALSE)))),"Player Appears to Be Too Old or Too Young",(VLOOKUP((IF((VALUE((TEXT(F1024,"mmdd"))))&gt;=801,(YEAR(F1024)),(YEAR(F1024)))),'Master Roster Data'!$M$1721:$N$1730,2,FALSE))))))</f>
        <v/>
      </c>
      <c r="J1024" s="13"/>
    </row>
    <row r="1025" spans="2:10" ht="15" x14ac:dyDescent="0.2">
      <c r="B1025" s="23"/>
      <c r="C1025" s="24"/>
      <c r="D1025" s="23"/>
      <c r="E1025" s="24"/>
      <c r="F1025" s="22"/>
      <c r="G1025" s="26" t="str">
        <f t="shared" si="15"/>
        <v/>
      </c>
      <c r="H1025" s="25" t="str">
        <f>(IF((COUNTBLANK(E1025))=1,"",(IF((ISERROR((VLOOKUP((IF((VALUE((TEXT(F1025,"mmdd"))))&gt;=801,(YEAR(F1025)),(YEAR(F1025)))),'Master Roster Data'!$M$1721:$N$1730,2,FALSE)))),"Player Appears to Be Too Old or Too Young",(VLOOKUP((IF((VALUE((TEXT(F1025,"mmdd"))))&gt;=801,(YEAR(F1025)),(YEAR(F1025)))),'Master Roster Data'!$M$1721:$N$1730,2,FALSE))))))</f>
        <v/>
      </c>
      <c r="J1025" s="13"/>
    </row>
    <row r="1026" spans="2:10" ht="15" x14ac:dyDescent="0.2">
      <c r="B1026" s="23"/>
      <c r="C1026" s="24"/>
      <c r="D1026" s="23"/>
      <c r="E1026" s="24"/>
      <c r="F1026" s="22"/>
      <c r="G1026" s="26" t="str">
        <f t="shared" si="15"/>
        <v/>
      </c>
      <c r="H1026" s="25" t="str">
        <f>(IF((COUNTBLANK(E1026))=1,"",(IF((ISERROR((VLOOKUP((IF((VALUE((TEXT(F1026,"mmdd"))))&gt;=801,(YEAR(F1026)),(YEAR(F1026)))),'Master Roster Data'!$M$1721:$N$1730,2,FALSE)))),"Player Appears to Be Too Old or Too Young",(VLOOKUP((IF((VALUE((TEXT(F1026,"mmdd"))))&gt;=801,(YEAR(F1026)),(YEAR(F1026)))),'Master Roster Data'!$M$1721:$N$1730,2,FALSE))))))</f>
        <v/>
      </c>
      <c r="J1026" s="13"/>
    </row>
    <row r="1027" spans="2:10" ht="15" x14ac:dyDescent="0.2">
      <c r="B1027" s="23"/>
      <c r="C1027" s="24"/>
      <c r="D1027" s="23"/>
      <c r="E1027" s="24"/>
      <c r="F1027" s="22"/>
      <c r="G1027" s="26" t="str">
        <f t="shared" si="15"/>
        <v/>
      </c>
      <c r="H1027" s="25" t="str">
        <f>(IF((COUNTBLANK(E1027))=1,"",(IF((ISERROR((VLOOKUP((IF((VALUE((TEXT(F1027,"mmdd"))))&gt;=801,(YEAR(F1027)),(YEAR(F1027)))),'Master Roster Data'!$M$1721:$N$1730,2,FALSE)))),"Player Appears to Be Too Old or Too Young",(VLOOKUP((IF((VALUE((TEXT(F1027,"mmdd"))))&gt;=801,(YEAR(F1027)),(YEAR(F1027)))),'Master Roster Data'!$M$1721:$N$1730,2,FALSE))))))</f>
        <v/>
      </c>
      <c r="J1027" s="13"/>
    </row>
    <row r="1028" spans="2:10" ht="15" x14ac:dyDescent="0.2">
      <c r="B1028" s="23"/>
      <c r="C1028" s="24"/>
      <c r="D1028" s="23"/>
      <c r="E1028" s="24"/>
      <c r="F1028" s="22"/>
      <c r="G1028" s="26" t="str">
        <f t="shared" si="15"/>
        <v/>
      </c>
      <c r="H1028" s="25" t="str">
        <f>(IF((COUNTBLANK(E1028))=1,"",(IF((ISERROR((VLOOKUP((IF((VALUE((TEXT(F1028,"mmdd"))))&gt;=801,(YEAR(F1028)),(YEAR(F1028)))),'Master Roster Data'!$M$1721:$N$1730,2,FALSE)))),"Player Appears to Be Too Old or Too Young",(VLOOKUP((IF((VALUE((TEXT(F1028,"mmdd"))))&gt;=801,(YEAR(F1028)),(YEAR(F1028)))),'Master Roster Data'!$M$1721:$N$1730,2,FALSE))))))</f>
        <v/>
      </c>
      <c r="J1028" s="13"/>
    </row>
    <row r="1029" spans="2:10" ht="15" x14ac:dyDescent="0.2">
      <c r="B1029" s="23"/>
      <c r="C1029" s="24"/>
      <c r="D1029" s="23"/>
      <c r="E1029" s="24"/>
      <c r="F1029" s="22"/>
      <c r="G1029" s="26" t="str">
        <f t="shared" si="15"/>
        <v/>
      </c>
      <c r="H1029" s="25" t="str">
        <f>(IF((COUNTBLANK(E1029))=1,"",(IF((ISERROR((VLOOKUP((IF((VALUE((TEXT(F1029,"mmdd"))))&gt;=801,(YEAR(F1029)),(YEAR(F1029)))),'Master Roster Data'!$M$1721:$N$1730,2,FALSE)))),"Player Appears to Be Too Old or Too Young",(VLOOKUP((IF((VALUE((TEXT(F1029,"mmdd"))))&gt;=801,(YEAR(F1029)),(YEAR(F1029)))),'Master Roster Data'!$M$1721:$N$1730,2,FALSE))))))</f>
        <v/>
      </c>
      <c r="J1029" s="13"/>
    </row>
    <row r="1030" spans="2:10" ht="15" x14ac:dyDescent="0.2">
      <c r="B1030" s="23"/>
      <c r="C1030" s="24"/>
      <c r="D1030" s="23"/>
      <c r="E1030" s="24"/>
      <c r="F1030" s="22"/>
      <c r="G1030" s="26" t="str">
        <f t="shared" ref="G1030:G1093" si="16">(IF(H1030&gt;(MID(B1030,1,3)),"Waiver Required",""))</f>
        <v/>
      </c>
      <c r="H1030" s="25" t="str">
        <f>(IF((COUNTBLANK(E1030))=1,"",(IF((ISERROR((VLOOKUP((IF((VALUE((TEXT(F1030,"mmdd"))))&gt;=801,(YEAR(F1030)),(YEAR(F1030)))),'Master Roster Data'!$M$1721:$N$1730,2,FALSE)))),"Player Appears to Be Too Old or Too Young",(VLOOKUP((IF((VALUE((TEXT(F1030,"mmdd"))))&gt;=801,(YEAR(F1030)),(YEAR(F1030)))),'Master Roster Data'!$M$1721:$N$1730,2,FALSE))))))</f>
        <v/>
      </c>
      <c r="J1030" s="13"/>
    </row>
    <row r="1031" spans="2:10" ht="15" x14ac:dyDescent="0.2">
      <c r="B1031" s="23"/>
      <c r="C1031" s="24"/>
      <c r="D1031" s="23"/>
      <c r="E1031" s="24"/>
      <c r="F1031" s="22"/>
      <c r="G1031" s="26" t="str">
        <f t="shared" si="16"/>
        <v/>
      </c>
      <c r="H1031" s="25" t="str">
        <f>(IF((COUNTBLANK(E1031))=1,"",(IF((ISERROR((VLOOKUP((IF((VALUE((TEXT(F1031,"mmdd"))))&gt;=801,(YEAR(F1031)),(YEAR(F1031)))),'Master Roster Data'!$M$1721:$N$1730,2,FALSE)))),"Player Appears to Be Too Old or Too Young",(VLOOKUP((IF((VALUE((TEXT(F1031,"mmdd"))))&gt;=801,(YEAR(F1031)),(YEAR(F1031)))),'Master Roster Data'!$M$1721:$N$1730,2,FALSE))))))</f>
        <v/>
      </c>
      <c r="J1031" s="13"/>
    </row>
    <row r="1032" spans="2:10" ht="15" x14ac:dyDescent="0.2">
      <c r="B1032" s="23"/>
      <c r="C1032" s="24"/>
      <c r="D1032" s="23"/>
      <c r="E1032" s="24"/>
      <c r="F1032" s="22"/>
      <c r="G1032" s="26" t="str">
        <f t="shared" si="16"/>
        <v/>
      </c>
      <c r="H1032" s="25" t="str">
        <f>(IF((COUNTBLANK(E1032))=1,"",(IF((ISERROR((VLOOKUP((IF((VALUE((TEXT(F1032,"mmdd"))))&gt;=801,(YEAR(F1032)),(YEAR(F1032)))),'Master Roster Data'!$M$1721:$N$1730,2,FALSE)))),"Player Appears to Be Too Old or Too Young",(VLOOKUP((IF((VALUE((TEXT(F1032,"mmdd"))))&gt;=801,(YEAR(F1032)),(YEAR(F1032)))),'Master Roster Data'!$M$1721:$N$1730,2,FALSE))))))</f>
        <v/>
      </c>
      <c r="J1032" s="13"/>
    </row>
    <row r="1033" spans="2:10" ht="15" x14ac:dyDescent="0.2">
      <c r="B1033" s="23"/>
      <c r="C1033" s="24"/>
      <c r="D1033" s="23"/>
      <c r="E1033" s="24"/>
      <c r="F1033" s="22"/>
      <c r="G1033" s="26" t="str">
        <f t="shared" si="16"/>
        <v/>
      </c>
      <c r="H1033" s="25" t="str">
        <f>(IF((COUNTBLANK(E1033))=1,"",(IF((ISERROR((VLOOKUP((IF((VALUE((TEXT(F1033,"mmdd"))))&gt;=801,(YEAR(F1033)),(YEAR(F1033)))),'Master Roster Data'!$M$1721:$N$1730,2,FALSE)))),"Player Appears to Be Too Old or Too Young",(VLOOKUP((IF((VALUE((TEXT(F1033,"mmdd"))))&gt;=801,(YEAR(F1033)),(YEAR(F1033)))),'Master Roster Data'!$M$1721:$N$1730,2,FALSE))))))</f>
        <v/>
      </c>
      <c r="J1033" s="13"/>
    </row>
    <row r="1034" spans="2:10" ht="15" x14ac:dyDescent="0.2">
      <c r="B1034" s="23"/>
      <c r="C1034" s="24"/>
      <c r="D1034" s="23"/>
      <c r="E1034" s="24"/>
      <c r="F1034" s="22"/>
      <c r="G1034" s="26" t="str">
        <f t="shared" si="16"/>
        <v/>
      </c>
      <c r="H1034" s="25" t="str">
        <f>(IF((COUNTBLANK(E1034))=1,"",(IF((ISERROR((VLOOKUP((IF((VALUE((TEXT(F1034,"mmdd"))))&gt;=801,(YEAR(F1034)),(YEAR(F1034)))),'Master Roster Data'!$M$1721:$N$1730,2,FALSE)))),"Player Appears to Be Too Old or Too Young",(VLOOKUP((IF((VALUE((TEXT(F1034,"mmdd"))))&gt;=801,(YEAR(F1034)),(YEAR(F1034)))),'Master Roster Data'!$M$1721:$N$1730,2,FALSE))))))</f>
        <v/>
      </c>
      <c r="J1034" s="13"/>
    </row>
    <row r="1035" spans="2:10" ht="15" x14ac:dyDescent="0.2">
      <c r="B1035" s="23"/>
      <c r="C1035" s="24"/>
      <c r="D1035" s="23"/>
      <c r="E1035" s="24"/>
      <c r="F1035" s="22"/>
      <c r="G1035" s="26" t="str">
        <f t="shared" si="16"/>
        <v/>
      </c>
      <c r="H1035" s="25" t="str">
        <f>(IF((COUNTBLANK(E1035))=1,"",(IF((ISERROR((VLOOKUP((IF((VALUE((TEXT(F1035,"mmdd"))))&gt;=801,(YEAR(F1035)),(YEAR(F1035)))),'Master Roster Data'!$M$1721:$N$1730,2,FALSE)))),"Player Appears to Be Too Old or Too Young",(VLOOKUP((IF((VALUE((TEXT(F1035,"mmdd"))))&gt;=801,(YEAR(F1035)),(YEAR(F1035)))),'Master Roster Data'!$M$1721:$N$1730,2,FALSE))))))</f>
        <v/>
      </c>
      <c r="J1035" s="13"/>
    </row>
    <row r="1036" spans="2:10" ht="15" x14ac:dyDescent="0.2">
      <c r="B1036" s="23"/>
      <c r="C1036" s="24"/>
      <c r="D1036" s="23"/>
      <c r="E1036" s="24"/>
      <c r="F1036" s="22"/>
      <c r="G1036" s="26" t="str">
        <f t="shared" si="16"/>
        <v/>
      </c>
      <c r="H1036" s="25" t="str">
        <f>(IF((COUNTBLANK(E1036))=1,"",(IF((ISERROR((VLOOKUP((IF((VALUE((TEXT(F1036,"mmdd"))))&gt;=801,(YEAR(F1036)),(YEAR(F1036)))),'Master Roster Data'!$M$1721:$N$1730,2,FALSE)))),"Player Appears to Be Too Old or Too Young",(VLOOKUP((IF((VALUE((TEXT(F1036,"mmdd"))))&gt;=801,(YEAR(F1036)),(YEAR(F1036)))),'Master Roster Data'!$M$1721:$N$1730,2,FALSE))))))</f>
        <v/>
      </c>
      <c r="J1036" s="13"/>
    </row>
    <row r="1037" spans="2:10" ht="15" x14ac:dyDescent="0.2">
      <c r="B1037" s="23"/>
      <c r="C1037" s="24"/>
      <c r="D1037" s="23"/>
      <c r="E1037" s="24"/>
      <c r="F1037" s="22"/>
      <c r="G1037" s="26" t="str">
        <f t="shared" si="16"/>
        <v/>
      </c>
      <c r="H1037" s="25" t="str">
        <f>(IF((COUNTBLANK(E1037))=1,"",(IF((ISERROR((VLOOKUP((IF((VALUE((TEXT(F1037,"mmdd"))))&gt;=801,(YEAR(F1037)),(YEAR(F1037)))),'Master Roster Data'!$M$1721:$N$1730,2,FALSE)))),"Player Appears to Be Too Old or Too Young",(VLOOKUP((IF((VALUE((TEXT(F1037,"mmdd"))))&gt;=801,(YEAR(F1037)),(YEAR(F1037)))),'Master Roster Data'!$M$1721:$N$1730,2,FALSE))))))</f>
        <v/>
      </c>
      <c r="J1037" s="13"/>
    </row>
    <row r="1038" spans="2:10" ht="15" x14ac:dyDescent="0.2">
      <c r="B1038" s="23"/>
      <c r="C1038" s="24"/>
      <c r="D1038" s="23"/>
      <c r="E1038" s="24"/>
      <c r="F1038" s="22"/>
      <c r="G1038" s="26" t="str">
        <f t="shared" si="16"/>
        <v/>
      </c>
      <c r="H1038" s="25" t="str">
        <f>(IF((COUNTBLANK(E1038))=1,"",(IF((ISERROR((VLOOKUP((IF((VALUE((TEXT(F1038,"mmdd"))))&gt;=801,(YEAR(F1038)),(YEAR(F1038)))),'Master Roster Data'!$M$1721:$N$1730,2,FALSE)))),"Player Appears to Be Too Old or Too Young",(VLOOKUP((IF((VALUE((TEXT(F1038,"mmdd"))))&gt;=801,(YEAR(F1038)),(YEAR(F1038)))),'Master Roster Data'!$M$1721:$N$1730,2,FALSE))))))</f>
        <v/>
      </c>
      <c r="J1038" s="13"/>
    </row>
    <row r="1039" spans="2:10" ht="15" x14ac:dyDescent="0.2">
      <c r="B1039" s="23"/>
      <c r="C1039" s="24"/>
      <c r="D1039" s="23"/>
      <c r="E1039" s="24"/>
      <c r="F1039" s="22"/>
      <c r="G1039" s="26" t="str">
        <f t="shared" si="16"/>
        <v/>
      </c>
      <c r="H1039" s="25" t="str">
        <f>(IF((COUNTBLANK(E1039))=1,"",(IF((ISERROR((VLOOKUP((IF((VALUE((TEXT(F1039,"mmdd"))))&gt;=801,(YEAR(F1039)),(YEAR(F1039)))),'Master Roster Data'!$M$1721:$N$1730,2,FALSE)))),"Player Appears to Be Too Old or Too Young",(VLOOKUP((IF((VALUE((TEXT(F1039,"mmdd"))))&gt;=801,(YEAR(F1039)),(YEAR(F1039)))),'Master Roster Data'!$M$1721:$N$1730,2,FALSE))))))</f>
        <v/>
      </c>
      <c r="J1039" s="13"/>
    </row>
    <row r="1040" spans="2:10" ht="15" x14ac:dyDescent="0.2">
      <c r="B1040" s="23"/>
      <c r="C1040" s="24"/>
      <c r="D1040" s="23"/>
      <c r="E1040" s="24"/>
      <c r="F1040" s="22"/>
      <c r="G1040" s="26" t="str">
        <f t="shared" si="16"/>
        <v/>
      </c>
      <c r="H1040" s="25" t="str">
        <f>(IF((COUNTBLANK(E1040))=1,"",(IF((ISERROR((VLOOKUP((IF((VALUE((TEXT(F1040,"mmdd"))))&gt;=801,(YEAR(F1040)),(YEAR(F1040)))),'Master Roster Data'!$M$1721:$N$1730,2,FALSE)))),"Player Appears to Be Too Old or Too Young",(VLOOKUP((IF((VALUE((TEXT(F1040,"mmdd"))))&gt;=801,(YEAR(F1040)),(YEAR(F1040)))),'Master Roster Data'!$M$1721:$N$1730,2,FALSE))))))</f>
        <v/>
      </c>
      <c r="J1040" s="13"/>
    </row>
    <row r="1041" spans="2:10" ht="15" x14ac:dyDescent="0.2">
      <c r="B1041" s="23"/>
      <c r="C1041" s="24"/>
      <c r="D1041" s="23"/>
      <c r="E1041" s="24"/>
      <c r="F1041" s="22"/>
      <c r="G1041" s="26" t="str">
        <f t="shared" si="16"/>
        <v/>
      </c>
      <c r="H1041" s="25" t="str">
        <f>(IF((COUNTBLANK(E1041))=1,"",(IF((ISERROR((VLOOKUP((IF((VALUE((TEXT(F1041,"mmdd"))))&gt;=801,(YEAR(F1041)),(YEAR(F1041)))),'Master Roster Data'!$M$1721:$N$1730,2,FALSE)))),"Player Appears to Be Too Old or Too Young",(VLOOKUP((IF((VALUE((TEXT(F1041,"mmdd"))))&gt;=801,(YEAR(F1041)),(YEAR(F1041)))),'Master Roster Data'!$M$1721:$N$1730,2,FALSE))))))</f>
        <v/>
      </c>
      <c r="J1041" s="13"/>
    </row>
    <row r="1042" spans="2:10" ht="15" x14ac:dyDescent="0.2">
      <c r="B1042" s="23"/>
      <c r="C1042" s="24"/>
      <c r="D1042" s="23"/>
      <c r="E1042" s="24"/>
      <c r="F1042" s="22"/>
      <c r="G1042" s="26" t="str">
        <f t="shared" si="16"/>
        <v/>
      </c>
      <c r="H1042" s="25" t="str">
        <f>(IF((COUNTBLANK(E1042))=1,"",(IF((ISERROR((VLOOKUP((IF((VALUE((TEXT(F1042,"mmdd"))))&gt;=801,(YEAR(F1042)),(YEAR(F1042)))),'Master Roster Data'!$M$1721:$N$1730,2,FALSE)))),"Player Appears to Be Too Old or Too Young",(VLOOKUP((IF((VALUE((TEXT(F1042,"mmdd"))))&gt;=801,(YEAR(F1042)),(YEAR(F1042)))),'Master Roster Data'!$M$1721:$N$1730,2,FALSE))))))</f>
        <v/>
      </c>
      <c r="J1042" s="13"/>
    </row>
    <row r="1043" spans="2:10" ht="15" x14ac:dyDescent="0.2">
      <c r="B1043" s="23"/>
      <c r="C1043" s="24"/>
      <c r="D1043" s="23"/>
      <c r="E1043" s="24"/>
      <c r="F1043" s="22"/>
      <c r="G1043" s="26" t="str">
        <f t="shared" si="16"/>
        <v/>
      </c>
      <c r="H1043" s="25" t="str">
        <f>(IF((COUNTBLANK(E1043))=1,"",(IF((ISERROR((VLOOKUP((IF((VALUE((TEXT(F1043,"mmdd"))))&gt;=801,(YEAR(F1043)),(YEAR(F1043)))),'Master Roster Data'!$M$1721:$N$1730,2,FALSE)))),"Player Appears to Be Too Old or Too Young",(VLOOKUP((IF((VALUE((TEXT(F1043,"mmdd"))))&gt;=801,(YEAR(F1043)),(YEAR(F1043)))),'Master Roster Data'!$M$1721:$N$1730,2,FALSE))))))</f>
        <v/>
      </c>
      <c r="J1043" s="13"/>
    </row>
    <row r="1044" spans="2:10" ht="15" x14ac:dyDescent="0.2">
      <c r="B1044" s="23"/>
      <c r="C1044" s="24"/>
      <c r="D1044" s="23"/>
      <c r="E1044" s="24"/>
      <c r="F1044" s="22"/>
      <c r="G1044" s="26" t="str">
        <f t="shared" si="16"/>
        <v/>
      </c>
      <c r="H1044" s="25" t="str">
        <f>(IF((COUNTBLANK(E1044))=1,"",(IF((ISERROR((VLOOKUP((IF((VALUE((TEXT(F1044,"mmdd"))))&gt;=801,(YEAR(F1044)),(YEAR(F1044)))),'Master Roster Data'!$M$1721:$N$1730,2,FALSE)))),"Player Appears to Be Too Old or Too Young",(VLOOKUP((IF((VALUE((TEXT(F1044,"mmdd"))))&gt;=801,(YEAR(F1044)),(YEAR(F1044)))),'Master Roster Data'!$M$1721:$N$1730,2,FALSE))))))</f>
        <v/>
      </c>
      <c r="J1044" s="13"/>
    </row>
    <row r="1045" spans="2:10" ht="15" x14ac:dyDescent="0.2">
      <c r="B1045" s="23"/>
      <c r="C1045" s="24"/>
      <c r="D1045" s="23"/>
      <c r="E1045" s="24"/>
      <c r="F1045" s="22"/>
      <c r="G1045" s="26" t="str">
        <f t="shared" si="16"/>
        <v/>
      </c>
      <c r="H1045" s="25" t="str">
        <f>(IF((COUNTBLANK(E1045))=1,"",(IF((ISERROR((VLOOKUP((IF((VALUE((TEXT(F1045,"mmdd"))))&gt;=801,(YEAR(F1045)),(YEAR(F1045)))),'Master Roster Data'!$M$1721:$N$1730,2,FALSE)))),"Player Appears to Be Too Old or Too Young",(VLOOKUP((IF((VALUE((TEXT(F1045,"mmdd"))))&gt;=801,(YEAR(F1045)),(YEAR(F1045)))),'Master Roster Data'!$M$1721:$N$1730,2,FALSE))))))</f>
        <v/>
      </c>
      <c r="J1045" s="13"/>
    </row>
    <row r="1046" spans="2:10" ht="15" x14ac:dyDescent="0.2">
      <c r="B1046" s="23"/>
      <c r="C1046" s="24"/>
      <c r="D1046" s="23"/>
      <c r="E1046" s="24"/>
      <c r="F1046" s="22"/>
      <c r="G1046" s="26" t="str">
        <f t="shared" si="16"/>
        <v/>
      </c>
      <c r="H1046" s="25" t="str">
        <f>(IF((COUNTBLANK(E1046))=1,"",(IF((ISERROR((VLOOKUP((IF((VALUE((TEXT(F1046,"mmdd"))))&gt;=801,(YEAR(F1046)),(YEAR(F1046)))),'Master Roster Data'!$M$1721:$N$1730,2,FALSE)))),"Player Appears to Be Too Old or Too Young",(VLOOKUP((IF((VALUE((TEXT(F1046,"mmdd"))))&gt;=801,(YEAR(F1046)),(YEAR(F1046)))),'Master Roster Data'!$M$1721:$N$1730,2,FALSE))))))</f>
        <v/>
      </c>
      <c r="J1046" s="13"/>
    </row>
    <row r="1047" spans="2:10" ht="15" x14ac:dyDescent="0.2">
      <c r="B1047" s="23"/>
      <c r="C1047" s="24"/>
      <c r="D1047" s="23"/>
      <c r="E1047" s="24"/>
      <c r="F1047" s="22"/>
      <c r="G1047" s="26" t="str">
        <f t="shared" si="16"/>
        <v/>
      </c>
      <c r="H1047" s="25" t="str">
        <f>(IF((COUNTBLANK(E1047))=1,"",(IF((ISERROR((VLOOKUP((IF((VALUE((TEXT(F1047,"mmdd"))))&gt;=801,(YEAR(F1047)),(YEAR(F1047)))),'Master Roster Data'!$M$1721:$N$1730,2,FALSE)))),"Player Appears to Be Too Old or Too Young",(VLOOKUP((IF((VALUE((TEXT(F1047,"mmdd"))))&gt;=801,(YEAR(F1047)),(YEAR(F1047)))),'Master Roster Data'!$M$1721:$N$1730,2,FALSE))))))</f>
        <v/>
      </c>
      <c r="J1047" s="13"/>
    </row>
    <row r="1048" spans="2:10" ht="15" x14ac:dyDescent="0.2">
      <c r="B1048" s="23"/>
      <c r="C1048" s="24"/>
      <c r="D1048" s="23"/>
      <c r="E1048" s="24"/>
      <c r="F1048" s="22"/>
      <c r="G1048" s="26" t="str">
        <f t="shared" si="16"/>
        <v/>
      </c>
      <c r="H1048" s="25" t="str">
        <f>(IF((COUNTBLANK(E1048))=1,"",(IF((ISERROR((VLOOKUP((IF((VALUE((TEXT(F1048,"mmdd"))))&gt;=801,(YEAR(F1048)),(YEAR(F1048)))),'Master Roster Data'!$M$1721:$N$1730,2,FALSE)))),"Player Appears to Be Too Old or Too Young",(VLOOKUP((IF((VALUE((TEXT(F1048,"mmdd"))))&gt;=801,(YEAR(F1048)),(YEAR(F1048)))),'Master Roster Data'!$M$1721:$N$1730,2,FALSE))))))</f>
        <v/>
      </c>
      <c r="J1048" s="13"/>
    </row>
    <row r="1049" spans="2:10" ht="15" x14ac:dyDescent="0.2">
      <c r="B1049" s="23"/>
      <c r="C1049" s="24"/>
      <c r="D1049" s="23"/>
      <c r="E1049" s="24"/>
      <c r="F1049" s="22"/>
      <c r="G1049" s="26" t="str">
        <f t="shared" si="16"/>
        <v/>
      </c>
      <c r="H1049" s="25" t="str">
        <f>(IF((COUNTBLANK(E1049))=1,"",(IF((ISERROR((VLOOKUP((IF((VALUE((TEXT(F1049,"mmdd"))))&gt;=801,(YEAR(F1049)),(YEAR(F1049)))),'Master Roster Data'!$M$1721:$N$1730,2,FALSE)))),"Player Appears to Be Too Old or Too Young",(VLOOKUP((IF((VALUE((TEXT(F1049,"mmdd"))))&gt;=801,(YEAR(F1049)),(YEAR(F1049)))),'Master Roster Data'!$M$1721:$N$1730,2,FALSE))))))</f>
        <v/>
      </c>
      <c r="J1049" s="13"/>
    </row>
    <row r="1050" spans="2:10" ht="15" x14ac:dyDescent="0.2">
      <c r="B1050" s="23"/>
      <c r="C1050" s="24"/>
      <c r="D1050" s="23"/>
      <c r="E1050" s="24"/>
      <c r="F1050" s="22"/>
      <c r="G1050" s="26" t="str">
        <f t="shared" si="16"/>
        <v/>
      </c>
      <c r="H1050" s="25" t="str">
        <f>(IF((COUNTBLANK(E1050))=1,"",(IF((ISERROR((VLOOKUP((IF((VALUE((TEXT(F1050,"mmdd"))))&gt;=801,(YEAR(F1050)),(YEAR(F1050)))),'Master Roster Data'!$M$1721:$N$1730,2,FALSE)))),"Player Appears to Be Too Old or Too Young",(VLOOKUP((IF((VALUE((TEXT(F1050,"mmdd"))))&gt;=801,(YEAR(F1050)),(YEAR(F1050)))),'Master Roster Data'!$M$1721:$N$1730,2,FALSE))))))</f>
        <v/>
      </c>
      <c r="J1050" s="13"/>
    </row>
    <row r="1051" spans="2:10" ht="15" x14ac:dyDescent="0.2">
      <c r="B1051" s="23"/>
      <c r="C1051" s="24"/>
      <c r="D1051" s="23"/>
      <c r="E1051" s="24"/>
      <c r="F1051" s="22"/>
      <c r="G1051" s="26" t="str">
        <f t="shared" si="16"/>
        <v/>
      </c>
      <c r="H1051" s="25" t="str">
        <f>(IF((COUNTBLANK(E1051))=1,"",(IF((ISERROR((VLOOKUP((IF((VALUE((TEXT(F1051,"mmdd"))))&gt;=801,(YEAR(F1051)),(YEAR(F1051)))),'Master Roster Data'!$M$1721:$N$1730,2,FALSE)))),"Player Appears to Be Too Old or Too Young",(VLOOKUP((IF((VALUE((TEXT(F1051,"mmdd"))))&gt;=801,(YEAR(F1051)),(YEAR(F1051)))),'Master Roster Data'!$M$1721:$N$1730,2,FALSE))))))</f>
        <v/>
      </c>
      <c r="J1051" s="13"/>
    </row>
    <row r="1052" spans="2:10" ht="15" x14ac:dyDescent="0.2">
      <c r="B1052" s="23"/>
      <c r="C1052" s="24"/>
      <c r="D1052" s="23"/>
      <c r="E1052" s="24"/>
      <c r="F1052" s="22"/>
      <c r="G1052" s="26" t="str">
        <f t="shared" si="16"/>
        <v/>
      </c>
      <c r="H1052" s="25" t="str">
        <f>(IF((COUNTBLANK(E1052))=1,"",(IF((ISERROR((VLOOKUP((IF((VALUE((TEXT(F1052,"mmdd"))))&gt;=801,(YEAR(F1052)),(YEAR(F1052)))),'Master Roster Data'!$M$1721:$N$1730,2,FALSE)))),"Player Appears to Be Too Old or Too Young",(VLOOKUP((IF((VALUE((TEXT(F1052,"mmdd"))))&gt;=801,(YEAR(F1052)),(YEAR(F1052)))),'Master Roster Data'!$M$1721:$N$1730,2,FALSE))))))</f>
        <v/>
      </c>
      <c r="J1052" s="13"/>
    </row>
    <row r="1053" spans="2:10" ht="15" x14ac:dyDescent="0.2">
      <c r="B1053" s="23"/>
      <c r="C1053" s="24"/>
      <c r="D1053" s="23"/>
      <c r="E1053" s="24"/>
      <c r="F1053" s="22"/>
      <c r="G1053" s="26" t="str">
        <f t="shared" si="16"/>
        <v/>
      </c>
      <c r="H1053" s="25" t="str">
        <f>(IF((COUNTBLANK(E1053))=1,"",(IF((ISERROR((VLOOKUP((IF((VALUE((TEXT(F1053,"mmdd"))))&gt;=801,(YEAR(F1053)),(YEAR(F1053)))),'Master Roster Data'!$M$1721:$N$1730,2,FALSE)))),"Player Appears to Be Too Old or Too Young",(VLOOKUP((IF((VALUE((TEXT(F1053,"mmdd"))))&gt;=801,(YEAR(F1053)),(YEAR(F1053)))),'Master Roster Data'!$M$1721:$N$1730,2,FALSE))))))</f>
        <v/>
      </c>
      <c r="J1053" s="13"/>
    </row>
    <row r="1054" spans="2:10" ht="15" x14ac:dyDescent="0.2">
      <c r="B1054" s="23"/>
      <c r="C1054" s="24"/>
      <c r="D1054" s="23"/>
      <c r="E1054" s="24"/>
      <c r="F1054" s="22"/>
      <c r="G1054" s="26" t="str">
        <f t="shared" si="16"/>
        <v/>
      </c>
      <c r="H1054" s="25" t="str">
        <f>(IF((COUNTBLANK(E1054))=1,"",(IF((ISERROR((VLOOKUP((IF((VALUE((TEXT(F1054,"mmdd"))))&gt;=801,(YEAR(F1054)),(YEAR(F1054)))),'Master Roster Data'!$M$1721:$N$1730,2,FALSE)))),"Player Appears to Be Too Old or Too Young",(VLOOKUP((IF((VALUE((TEXT(F1054,"mmdd"))))&gt;=801,(YEAR(F1054)),(YEAR(F1054)))),'Master Roster Data'!$M$1721:$N$1730,2,FALSE))))))</f>
        <v/>
      </c>
      <c r="J1054" s="13"/>
    </row>
    <row r="1055" spans="2:10" ht="15" x14ac:dyDescent="0.2">
      <c r="B1055" s="23"/>
      <c r="C1055" s="24"/>
      <c r="D1055" s="23"/>
      <c r="E1055" s="24"/>
      <c r="F1055" s="22"/>
      <c r="G1055" s="26" t="str">
        <f t="shared" si="16"/>
        <v/>
      </c>
      <c r="H1055" s="25" t="str">
        <f>(IF((COUNTBLANK(E1055))=1,"",(IF((ISERROR((VLOOKUP((IF((VALUE((TEXT(F1055,"mmdd"))))&gt;=801,(YEAR(F1055)),(YEAR(F1055)))),'Master Roster Data'!$M$1721:$N$1730,2,FALSE)))),"Player Appears to Be Too Old or Too Young",(VLOOKUP((IF((VALUE((TEXT(F1055,"mmdd"))))&gt;=801,(YEAR(F1055)),(YEAR(F1055)))),'Master Roster Data'!$M$1721:$N$1730,2,FALSE))))))</f>
        <v/>
      </c>
      <c r="J1055" s="13"/>
    </row>
    <row r="1056" spans="2:10" ht="15" x14ac:dyDescent="0.2">
      <c r="B1056" s="23"/>
      <c r="C1056" s="24"/>
      <c r="D1056" s="23"/>
      <c r="E1056" s="24"/>
      <c r="F1056" s="22"/>
      <c r="G1056" s="26" t="str">
        <f t="shared" si="16"/>
        <v/>
      </c>
      <c r="H1056" s="25" t="str">
        <f>(IF((COUNTBLANK(E1056))=1,"",(IF((ISERROR((VLOOKUP((IF((VALUE((TEXT(F1056,"mmdd"))))&gt;=801,(YEAR(F1056)),(YEAR(F1056)))),'Master Roster Data'!$M$1721:$N$1730,2,FALSE)))),"Player Appears to Be Too Old or Too Young",(VLOOKUP((IF((VALUE((TEXT(F1056,"mmdd"))))&gt;=801,(YEAR(F1056)),(YEAR(F1056)))),'Master Roster Data'!$M$1721:$N$1730,2,FALSE))))))</f>
        <v/>
      </c>
      <c r="J1056" s="13"/>
    </row>
    <row r="1057" spans="2:10" ht="15" x14ac:dyDescent="0.2">
      <c r="B1057" s="23"/>
      <c r="C1057" s="24"/>
      <c r="D1057" s="23"/>
      <c r="E1057" s="24"/>
      <c r="F1057" s="22"/>
      <c r="G1057" s="26" t="str">
        <f t="shared" si="16"/>
        <v/>
      </c>
      <c r="H1057" s="25" t="str">
        <f>(IF((COUNTBLANK(E1057))=1,"",(IF((ISERROR((VLOOKUP((IF((VALUE((TEXT(F1057,"mmdd"))))&gt;=801,(YEAR(F1057)),(YEAR(F1057)))),'Master Roster Data'!$M$1721:$N$1730,2,FALSE)))),"Player Appears to Be Too Old or Too Young",(VLOOKUP((IF((VALUE((TEXT(F1057,"mmdd"))))&gt;=801,(YEAR(F1057)),(YEAR(F1057)))),'Master Roster Data'!$M$1721:$N$1730,2,FALSE))))))</f>
        <v/>
      </c>
      <c r="J1057" s="13"/>
    </row>
    <row r="1058" spans="2:10" ht="15" x14ac:dyDescent="0.2">
      <c r="B1058" s="23"/>
      <c r="C1058" s="24"/>
      <c r="D1058" s="23"/>
      <c r="E1058" s="24"/>
      <c r="F1058" s="22"/>
      <c r="G1058" s="26" t="str">
        <f t="shared" si="16"/>
        <v/>
      </c>
      <c r="H1058" s="25" t="str">
        <f>(IF((COUNTBLANK(E1058))=1,"",(IF((ISERROR((VLOOKUP((IF((VALUE((TEXT(F1058,"mmdd"))))&gt;=801,(YEAR(F1058)),(YEAR(F1058)))),'Master Roster Data'!$M$1721:$N$1730,2,FALSE)))),"Player Appears to Be Too Old or Too Young",(VLOOKUP((IF((VALUE((TEXT(F1058,"mmdd"))))&gt;=801,(YEAR(F1058)),(YEAR(F1058)))),'Master Roster Data'!$M$1721:$N$1730,2,FALSE))))))</f>
        <v/>
      </c>
      <c r="J1058" s="13"/>
    </row>
    <row r="1059" spans="2:10" ht="15" x14ac:dyDescent="0.2">
      <c r="B1059" s="23"/>
      <c r="C1059" s="24"/>
      <c r="D1059" s="23"/>
      <c r="E1059" s="24"/>
      <c r="F1059" s="22"/>
      <c r="G1059" s="26" t="str">
        <f t="shared" si="16"/>
        <v/>
      </c>
      <c r="H1059" s="25" t="str">
        <f>(IF((COUNTBLANK(E1059))=1,"",(IF((ISERROR((VLOOKUP((IF((VALUE((TEXT(F1059,"mmdd"))))&gt;=801,(YEAR(F1059)),(YEAR(F1059)))),'Master Roster Data'!$M$1721:$N$1730,2,FALSE)))),"Player Appears to Be Too Old or Too Young",(VLOOKUP((IF((VALUE((TEXT(F1059,"mmdd"))))&gt;=801,(YEAR(F1059)),(YEAR(F1059)))),'Master Roster Data'!$M$1721:$N$1730,2,FALSE))))))</f>
        <v/>
      </c>
      <c r="J1059" s="13"/>
    </row>
    <row r="1060" spans="2:10" ht="15" x14ac:dyDescent="0.2">
      <c r="B1060" s="23"/>
      <c r="C1060" s="24"/>
      <c r="D1060" s="23"/>
      <c r="E1060" s="24"/>
      <c r="F1060" s="22"/>
      <c r="G1060" s="26" t="str">
        <f t="shared" si="16"/>
        <v/>
      </c>
      <c r="H1060" s="25" t="str">
        <f>(IF((COUNTBLANK(E1060))=1,"",(IF((ISERROR((VLOOKUP((IF((VALUE((TEXT(F1060,"mmdd"))))&gt;=801,(YEAR(F1060)),(YEAR(F1060)))),'Master Roster Data'!$M$1721:$N$1730,2,FALSE)))),"Player Appears to Be Too Old or Too Young",(VLOOKUP((IF((VALUE((TEXT(F1060,"mmdd"))))&gt;=801,(YEAR(F1060)),(YEAR(F1060)))),'Master Roster Data'!$M$1721:$N$1730,2,FALSE))))))</f>
        <v/>
      </c>
      <c r="J1060" s="13"/>
    </row>
    <row r="1061" spans="2:10" ht="15" x14ac:dyDescent="0.2">
      <c r="B1061" s="23"/>
      <c r="C1061" s="24"/>
      <c r="D1061" s="23"/>
      <c r="E1061" s="24"/>
      <c r="F1061" s="22"/>
      <c r="G1061" s="26" t="str">
        <f t="shared" si="16"/>
        <v/>
      </c>
      <c r="H1061" s="25" t="str">
        <f>(IF((COUNTBLANK(E1061))=1,"",(IF((ISERROR((VLOOKUP((IF((VALUE((TEXT(F1061,"mmdd"))))&gt;=801,(YEAR(F1061)),(YEAR(F1061)))),'Master Roster Data'!$M$1721:$N$1730,2,FALSE)))),"Player Appears to Be Too Old or Too Young",(VLOOKUP((IF((VALUE((TEXT(F1061,"mmdd"))))&gt;=801,(YEAR(F1061)),(YEAR(F1061)))),'Master Roster Data'!$M$1721:$N$1730,2,FALSE))))))</f>
        <v/>
      </c>
      <c r="J1061" s="13"/>
    </row>
    <row r="1062" spans="2:10" ht="15" x14ac:dyDescent="0.2">
      <c r="B1062" s="23"/>
      <c r="C1062" s="24"/>
      <c r="D1062" s="23"/>
      <c r="E1062" s="24"/>
      <c r="F1062" s="22"/>
      <c r="G1062" s="26" t="str">
        <f t="shared" si="16"/>
        <v/>
      </c>
      <c r="H1062" s="25" t="str">
        <f>(IF((COUNTBLANK(E1062))=1,"",(IF((ISERROR((VLOOKUP((IF((VALUE((TEXT(F1062,"mmdd"))))&gt;=801,(YEAR(F1062)),(YEAR(F1062)))),'Master Roster Data'!$M$1721:$N$1730,2,FALSE)))),"Player Appears to Be Too Old or Too Young",(VLOOKUP((IF((VALUE((TEXT(F1062,"mmdd"))))&gt;=801,(YEAR(F1062)),(YEAR(F1062)))),'Master Roster Data'!$M$1721:$N$1730,2,FALSE))))))</f>
        <v/>
      </c>
      <c r="J1062" s="13"/>
    </row>
    <row r="1063" spans="2:10" ht="15" x14ac:dyDescent="0.2">
      <c r="B1063" s="23"/>
      <c r="C1063" s="24"/>
      <c r="D1063" s="23"/>
      <c r="E1063" s="24"/>
      <c r="F1063" s="22"/>
      <c r="G1063" s="26" t="str">
        <f t="shared" si="16"/>
        <v/>
      </c>
      <c r="H1063" s="25" t="str">
        <f>(IF((COUNTBLANK(E1063))=1,"",(IF((ISERROR((VLOOKUP((IF((VALUE((TEXT(F1063,"mmdd"))))&gt;=801,(YEAR(F1063)),(YEAR(F1063)))),'Master Roster Data'!$M$1721:$N$1730,2,FALSE)))),"Player Appears to Be Too Old or Too Young",(VLOOKUP((IF((VALUE((TEXT(F1063,"mmdd"))))&gt;=801,(YEAR(F1063)),(YEAR(F1063)))),'Master Roster Data'!$M$1721:$N$1730,2,FALSE))))))</f>
        <v/>
      </c>
      <c r="J1063" s="13"/>
    </row>
    <row r="1064" spans="2:10" ht="15" x14ac:dyDescent="0.2">
      <c r="B1064" s="23"/>
      <c r="C1064" s="24"/>
      <c r="D1064" s="23"/>
      <c r="E1064" s="24"/>
      <c r="F1064" s="22"/>
      <c r="G1064" s="26" t="str">
        <f t="shared" si="16"/>
        <v/>
      </c>
      <c r="H1064" s="25" t="str">
        <f>(IF((COUNTBLANK(E1064))=1,"",(IF((ISERROR((VLOOKUP((IF((VALUE((TEXT(F1064,"mmdd"))))&gt;=801,(YEAR(F1064)),(YEAR(F1064)))),'Master Roster Data'!$M$1721:$N$1730,2,FALSE)))),"Player Appears to Be Too Old or Too Young",(VLOOKUP((IF((VALUE((TEXT(F1064,"mmdd"))))&gt;=801,(YEAR(F1064)),(YEAR(F1064)))),'Master Roster Data'!$M$1721:$N$1730,2,FALSE))))))</f>
        <v/>
      </c>
      <c r="J1064" s="13"/>
    </row>
    <row r="1065" spans="2:10" ht="15" x14ac:dyDescent="0.2">
      <c r="B1065" s="23"/>
      <c r="C1065" s="24"/>
      <c r="D1065" s="23"/>
      <c r="E1065" s="24"/>
      <c r="F1065" s="22"/>
      <c r="G1065" s="26" t="str">
        <f t="shared" si="16"/>
        <v/>
      </c>
      <c r="H1065" s="25" t="str">
        <f>(IF((COUNTBLANK(E1065))=1,"",(IF((ISERROR((VLOOKUP((IF((VALUE((TEXT(F1065,"mmdd"))))&gt;=801,(YEAR(F1065)),(YEAR(F1065)))),'Master Roster Data'!$M$1721:$N$1730,2,FALSE)))),"Player Appears to Be Too Old or Too Young",(VLOOKUP((IF((VALUE((TEXT(F1065,"mmdd"))))&gt;=801,(YEAR(F1065)),(YEAR(F1065)))),'Master Roster Data'!$M$1721:$N$1730,2,FALSE))))))</f>
        <v/>
      </c>
      <c r="J1065" s="13"/>
    </row>
    <row r="1066" spans="2:10" ht="15" x14ac:dyDescent="0.2">
      <c r="B1066" s="23"/>
      <c r="C1066" s="24"/>
      <c r="D1066" s="23"/>
      <c r="E1066" s="24"/>
      <c r="F1066" s="22"/>
      <c r="G1066" s="26" t="str">
        <f t="shared" si="16"/>
        <v/>
      </c>
      <c r="H1066" s="25" t="str">
        <f>(IF((COUNTBLANK(E1066))=1,"",(IF((ISERROR((VLOOKUP((IF((VALUE((TEXT(F1066,"mmdd"))))&gt;=801,(YEAR(F1066)),(YEAR(F1066)))),'Master Roster Data'!$M$1721:$N$1730,2,FALSE)))),"Player Appears to Be Too Old or Too Young",(VLOOKUP((IF((VALUE((TEXT(F1066,"mmdd"))))&gt;=801,(YEAR(F1066)),(YEAR(F1066)))),'Master Roster Data'!$M$1721:$N$1730,2,FALSE))))))</f>
        <v/>
      </c>
      <c r="J1066" s="13"/>
    </row>
    <row r="1067" spans="2:10" ht="15" x14ac:dyDescent="0.2">
      <c r="B1067" s="23"/>
      <c r="C1067" s="24"/>
      <c r="D1067" s="23"/>
      <c r="E1067" s="24"/>
      <c r="F1067" s="22"/>
      <c r="G1067" s="26" t="str">
        <f t="shared" si="16"/>
        <v/>
      </c>
      <c r="H1067" s="25" t="str">
        <f>(IF((COUNTBLANK(E1067))=1,"",(IF((ISERROR((VLOOKUP((IF((VALUE((TEXT(F1067,"mmdd"))))&gt;=801,(YEAR(F1067)),(YEAR(F1067)))),'Master Roster Data'!$M$1721:$N$1730,2,FALSE)))),"Player Appears to Be Too Old or Too Young",(VLOOKUP((IF((VALUE((TEXT(F1067,"mmdd"))))&gt;=801,(YEAR(F1067)),(YEAR(F1067)))),'Master Roster Data'!$M$1721:$N$1730,2,FALSE))))))</f>
        <v/>
      </c>
      <c r="J1067" s="13"/>
    </row>
    <row r="1068" spans="2:10" ht="15" x14ac:dyDescent="0.2">
      <c r="B1068" s="23"/>
      <c r="C1068" s="24"/>
      <c r="D1068" s="23"/>
      <c r="E1068" s="24"/>
      <c r="F1068" s="22"/>
      <c r="G1068" s="26" t="str">
        <f t="shared" si="16"/>
        <v/>
      </c>
      <c r="H1068" s="25" t="str">
        <f>(IF((COUNTBLANK(E1068))=1,"",(IF((ISERROR((VLOOKUP((IF((VALUE((TEXT(F1068,"mmdd"))))&gt;=801,(YEAR(F1068)),(YEAR(F1068)))),'Master Roster Data'!$M$1721:$N$1730,2,FALSE)))),"Player Appears to Be Too Old or Too Young",(VLOOKUP((IF((VALUE((TEXT(F1068,"mmdd"))))&gt;=801,(YEAR(F1068)),(YEAR(F1068)))),'Master Roster Data'!$M$1721:$N$1730,2,FALSE))))))</f>
        <v/>
      </c>
      <c r="J1068" s="13"/>
    </row>
    <row r="1069" spans="2:10" ht="15" x14ac:dyDescent="0.2">
      <c r="B1069" s="23"/>
      <c r="C1069" s="24"/>
      <c r="D1069" s="23"/>
      <c r="E1069" s="24"/>
      <c r="F1069" s="22"/>
      <c r="G1069" s="26" t="str">
        <f t="shared" si="16"/>
        <v/>
      </c>
      <c r="H1069" s="25" t="str">
        <f>(IF((COUNTBLANK(E1069))=1,"",(IF((ISERROR((VLOOKUP((IF((VALUE((TEXT(F1069,"mmdd"))))&gt;=801,(YEAR(F1069)),(YEAR(F1069)))),'Master Roster Data'!$M$1721:$N$1730,2,FALSE)))),"Player Appears to Be Too Old or Too Young",(VLOOKUP((IF((VALUE((TEXT(F1069,"mmdd"))))&gt;=801,(YEAR(F1069)),(YEAR(F1069)))),'Master Roster Data'!$M$1721:$N$1730,2,FALSE))))))</f>
        <v/>
      </c>
      <c r="J1069" s="13"/>
    </row>
    <row r="1070" spans="2:10" ht="15" x14ac:dyDescent="0.2">
      <c r="B1070" s="23"/>
      <c r="C1070" s="24"/>
      <c r="D1070" s="23"/>
      <c r="E1070" s="24"/>
      <c r="F1070" s="22"/>
      <c r="G1070" s="26" t="str">
        <f t="shared" si="16"/>
        <v/>
      </c>
      <c r="H1070" s="25" t="str">
        <f>(IF((COUNTBLANK(E1070))=1,"",(IF((ISERROR((VLOOKUP((IF((VALUE((TEXT(F1070,"mmdd"))))&gt;=801,(YEAR(F1070)),(YEAR(F1070)))),'Master Roster Data'!$M$1721:$N$1730,2,FALSE)))),"Player Appears to Be Too Old or Too Young",(VLOOKUP((IF((VALUE((TEXT(F1070,"mmdd"))))&gt;=801,(YEAR(F1070)),(YEAR(F1070)))),'Master Roster Data'!$M$1721:$N$1730,2,FALSE))))))</f>
        <v/>
      </c>
      <c r="J1070" s="13"/>
    </row>
    <row r="1071" spans="2:10" ht="15" x14ac:dyDescent="0.2">
      <c r="B1071" s="23"/>
      <c r="C1071" s="24"/>
      <c r="D1071" s="23"/>
      <c r="E1071" s="24"/>
      <c r="F1071" s="22"/>
      <c r="G1071" s="26" t="str">
        <f t="shared" si="16"/>
        <v/>
      </c>
      <c r="H1071" s="25" t="str">
        <f>(IF((COUNTBLANK(E1071))=1,"",(IF((ISERROR((VLOOKUP((IF((VALUE((TEXT(F1071,"mmdd"))))&gt;=801,(YEAR(F1071)),(YEAR(F1071)))),'Master Roster Data'!$M$1721:$N$1730,2,FALSE)))),"Player Appears to Be Too Old or Too Young",(VLOOKUP((IF((VALUE((TEXT(F1071,"mmdd"))))&gt;=801,(YEAR(F1071)),(YEAR(F1071)))),'Master Roster Data'!$M$1721:$N$1730,2,FALSE))))))</f>
        <v/>
      </c>
      <c r="J1071" s="13"/>
    </row>
    <row r="1072" spans="2:10" ht="15" x14ac:dyDescent="0.2">
      <c r="B1072" s="23"/>
      <c r="C1072" s="24"/>
      <c r="D1072" s="23"/>
      <c r="E1072" s="24"/>
      <c r="F1072" s="22"/>
      <c r="G1072" s="26" t="str">
        <f t="shared" si="16"/>
        <v/>
      </c>
      <c r="H1072" s="25" t="str">
        <f>(IF((COUNTBLANK(E1072))=1,"",(IF((ISERROR((VLOOKUP((IF((VALUE((TEXT(F1072,"mmdd"))))&gt;=801,(YEAR(F1072)),(YEAR(F1072)))),'Master Roster Data'!$M$1721:$N$1730,2,FALSE)))),"Player Appears to Be Too Old or Too Young",(VLOOKUP((IF((VALUE((TEXT(F1072,"mmdd"))))&gt;=801,(YEAR(F1072)),(YEAR(F1072)))),'Master Roster Data'!$M$1721:$N$1730,2,FALSE))))))</f>
        <v/>
      </c>
      <c r="J1072" s="13"/>
    </row>
    <row r="1073" spans="2:10" ht="15" x14ac:dyDescent="0.2">
      <c r="B1073" s="23"/>
      <c r="C1073" s="24"/>
      <c r="D1073" s="23"/>
      <c r="E1073" s="24"/>
      <c r="F1073" s="22"/>
      <c r="G1073" s="26" t="str">
        <f t="shared" si="16"/>
        <v/>
      </c>
      <c r="H1073" s="25" t="str">
        <f>(IF((COUNTBLANK(E1073))=1,"",(IF((ISERROR((VLOOKUP((IF((VALUE((TEXT(F1073,"mmdd"))))&gt;=801,(YEAR(F1073)),(YEAR(F1073)))),'Master Roster Data'!$M$1721:$N$1730,2,FALSE)))),"Player Appears to Be Too Old or Too Young",(VLOOKUP((IF((VALUE((TEXT(F1073,"mmdd"))))&gt;=801,(YEAR(F1073)),(YEAR(F1073)))),'Master Roster Data'!$M$1721:$N$1730,2,FALSE))))))</f>
        <v/>
      </c>
      <c r="J1073" s="13"/>
    </row>
    <row r="1074" spans="2:10" ht="15" x14ac:dyDescent="0.2">
      <c r="B1074" s="23"/>
      <c r="C1074" s="24"/>
      <c r="D1074" s="23"/>
      <c r="E1074" s="24"/>
      <c r="F1074" s="22"/>
      <c r="G1074" s="26" t="str">
        <f t="shared" si="16"/>
        <v/>
      </c>
      <c r="H1074" s="25" t="str">
        <f>(IF((COUNTBLANK(E1074))=1,"",(IF((ISERROR((VLOOKUP((IF((VALUE((TEXT(F1074,"mmdd"))))&gt;=801,(YEAR(F1074)),(YEAR(F1074)))),'Master Roster Data'!$M$1721:$N$1730,2,FALSE)))),"Player Appears to Be Too Old or Too Young",(VLOOKUP((IF((VALUE((TEXT(F1074,"mmdd"))))&gt;=801,(YEAR(F1074)),(YEAR(F1074)))),'Master Roster Data'!$M$1721:$N$1730,2,FALSE))))))</f>
        <v/>
      </c>
      <c r="J1074" s="13"/>
    </row>
    <row r="1075" spans="2:10" ht="15" x14ac:dyDescent="0.2">
      <c r="B1075" s="23"/>
      <c r="C1075" s="24"/>
      <c r="D1075" s="23"/>
      <c r="E1075" s="24"/>
      <c r="F1075" s="22"/>
      <c r="G1075" s="26" t="str">
        <f t="shared" si="16"/>
        <v/>
      </c>
      <c r="H1075" s="25" t="str">
        <f>(IF((COUNTBLANK(E1075))=1,"",(IF((ISERROR((VLOOKUP((IF((VALUE((TEXT(F1075,"mmdd"))))&gt;=801,(YEAR(F1075)),(YEAR(F1075)))),'Master Roster Data'!$M$1721:$N$1730,2,FALSE)))),"Player Appears to Be Too Old or Too Young",(VLOOKUP((IF((VALUE((TEXT(F1075,"mmdd"))))&gt;=801,(YEAR(F1075)),(YEAR(F1075)))),'Master Roster Data'!$M$1721:$N$1730,2,FALSE))))))</f>
        <v/>
      </c>
      <c r="J1075" s="13"/>
    </row>
    <row r="1076" spans="2:10" ht="15" x14ac:dyDescent="0.2">
      <c r="B1076" s="23"/>
      <c r="C1076" s="24"/>
      <c r="D1076" s="23"/>
      <c r="E1076" s="24"/>
      <c r="F1076" s="22"/>
      <c r="G1076" s="26" t="str">
        <f t="shared" si="16"/>
        <v/>
      </c>
      <c r="H1076" s="25" t="str">
        <f>(IF((COUNTBLANK(E1076))=1,"",(IF((ISERROR((VLOOKUP((IF((VALUE((TEXT(F1076,"mmdd"))))&gt;=801,(YEAR(F1076)),(YEAR(F1076)))),'Master Roster Data'!$M$1721:$N$1730,2,FALSE)))),"Player Appears to Be Too Old or Too Young",(VLOOKUP((IF((VALUE((TEXT(F1076,"mmdd"))))&gt;=801,(YEAR(F1076)),(YEAR(F1076)))),'Master Roster Data'!$M$1721:$N$1730,2,FALSE))))))</f>
        <v/>
      </c>
      <c r="J1076" s="13"/>
    </row>
    <row r="1077" spans="2:10" ht="15" x14ac:dyDescent="0.2">
      <c r="B1077" s="23"/>
      <c r="C1077" s="24"/>
      <c r="D1077" s="23"/>
      <c r="E1077" s="24"/>
      <c r="F1077" s="22"/>
      <c r="G1077" s="26" t="str">
        <f t="shared" si="16"/>
        <v/>
      </c>
      <c r="H1077" s="25" t="str">
        <f>(IF((COUNTBLANK(E1077))=1,"",(IF((ISERROR((VLOOKUP((IF((VALUE((TEXT(F1077,"mmdd"))))&gt;=801,(YEAR(F1077)),(YEAR(F1077)))),'Master Roster Data'!$M$1721:$N$1730,2,FALSE)))),"Player Appears to Be Too Old or Too Young",(VLOOKUP((IF((VALUE((TEXT(F1077,"mmdd"))))&gt;=801,(YEAR(F1077)),(YEAR(F1077)))),'Master Roster Data'!$M$1721:$N$1730,2,FALSE))))))</f>
        <v/>
      </c>
      <c r="J1077" s="13"/>
    </row>
    <row r="1078" spans="2:10" ht="15" x14ac:dyDescent="0.2">
      <c r="B1078" s="23"/>
      <c r="C1078" s="24"/>
      <c r="D1078" s="23"/>
      <c r="E1078" s="24"/>
      <c r="F1078" s="22"/>
      <c r="G1078" s="26" t="str">
        <f t="shared" si="16"/>
        <v/>
      </c>
      <c r="H1078" s="25" t="str">
        <f>(IF((COUNTBLANK(E1078))=1,"",(IF((ISERROR((VLOOKUP((IF((VALUE((TEXT(F1078,"mmdd"))))&gt;=801,(YEAR(F1078)),(YEAR(F1078)))),'Master Roster Data'!$M$1721:$N$1730,2,FALSE)))),"Player Appears to Be Too Old or Too Young",(VLOOKUP((IF((VALUE((TEXT(F1078,"mmdd"))))&gt;=801,(YEAR(F1078)),(YEAR(F1078)))),'Master Roster Data'!$M$1721:$N$1730,2,FALSE))))))</f>
        <v/>
      </c>
      <c r="J1078" s="13"/>
    </row>
    <row r="1079" spans="2:10" ht="15" x14ac:dyDescent="0.2">
      <c r="B1079" s="23"/>
      <c r="C1079" s="24"/>
      <c r="D1079" s="23"/>
      <c r="E1079" s="24"/>
      <c r="F1079" s="22"/>
      <c r="G1079" s="26" t="str">
        <f t="shared" si="16"/>
        <v/>
      </c>
      <c r="H1079" s="25" t="str">
        <f>(IF((COUNTBLANK(E1079))=1,"",(IF((ISERROR((VLOOKUP((IF((VALUE((TEXT(F1079,"mmdd"))))&gt;=801,(YEAR(F1079)),(YEAR(F1079)))),'Master Roster Data'!$M$1721:$N$1730,2,FALSE)))),"Player Appears to Be Too Old or Too Young",(VLOOKUP((IF((VALUE((TEXT(F1079,"mmdd"))))&gt;=801,(YEAR(F1079)),(YEAR(F1079)))),'Master Roster Data'!$M$1721:$N$1730,2,FALSE))))))</f>
        <v/>
      </c>
      <c r="J1079" s="13"/>
    </row>
    <row r="1080" spans="2:10" ht="15" x14ac:dyDescent="0.2">
      <c r="B1080" s="23"/>
      <c r="C1080" s="24"/>
      <c r="D1080" s="23"/>
      <c r="E1080" s="24"/>
      <c r="F1080" s="22"/>
      <c r="G1080" s="26" t="str">
        <f t="shared" si="16"/>
        <v/>
      </c>
      <c r="H1080" s="25" t="str">
        <f>(IF((COUNTBLANK(E1080))=1,"",(IF((ISERROR((VLOOKUP((IF((VALUE((TEXT(F1080,"mmdd"))))&gt;=801,(YEAR(F1080)),(YEAR(F1080)))),'Master Roster Data'!$M$1721:$N$1730,2,FALSE)))),"Player Appears to Be Too Old or Too Young",(VLOOKUP((IF((VALUE((TEXT(F1080,"mmdd"))))&gt;=801,(YEAR(F1080)),(YEAR(F1080)))),'Master Roster Data'!$M$1721:$N$1730,2,FALSE))))))</f>
        <v/>
      </c>
      <c r="J1080" s="13"/>
    </row>
    <row r="1081" spans="2:10" ht="15" x14ac:dyDescent="0.2">
      <c r="B1081" s="23"/>
      <c r="C1081" s="24"/>
      <c r="D1081" s="23"/>
      <c r="E1081" s="24"/>
      <c r="F1081" s="22"/>
      <c r="G1081" s="26" t="str">
        <f t="shared" si="16"/>
        <v/>
      </c>
      <c r="H1081" s="25" t="str">
        <f>(IF((COUNTBLANK(E1081))=1,"",(IF((ISERROR((VLOOKUP((IF((VALUE((TEXT(F1081,"mmdd"))))&gt;=801,(YEAR(F1081)),(YEAR(F1081)))),'Master Roster Data'!$M$1721:$N$1730,2,FALSE)))),"Player Appears to Be Too Old or Too Young",(VLOOKUP((IF((VALUE((TEXT(F1081,"mmdd"))))&gt;=801,(YEAR(F1081)),(YEAR(F1081)))),'Master Roster Data'!$M$1721:$N$1730,2,FALSE))))))</f>
        <v/>
      </c>
      <c r="J1081" s="13"/>
    </row>
    <row r="1082" spans="2:10" ht="15" x14ac:dyDescent="0.2">
      <c r="B1082" s="23"/>
      <c r="C1082" s="24"/>
      <c r="D1082" s="23"/>
      <c r="E1082" s="24"/>
      <c r="F1082" s="22"/>
      <c r="G1082" s="26" t="str">
        <f t="shared" si="16"/>
        <v/>
      </c>
      <c r="H1082" s="25" t="str">
        <f>(IF((COUNTBLANK(E1082))=1,"",(IF((ISERROR((VLOOKUP((IF((VALUE((TEXT(F1082,"mmdd"))))&gt;=801,(YEAR(F1082)),(YEAR(F1082)))),'Master Roster Data'!$M$1721:$N$1730,2,FALSE)))),"Player Appears to Be Too Old or Too Young",(VLOOKUP((IF((VALUE((TEXT(F1082,"mmdd"))))&gt;=801,(YEAR(F1082)),(YEAR(F1082)))),'Master Roster Data'!$M$1721:$N$1730,2,FALSE))))))</f>
        <v/>
      </c>
      <c r="J1082" s="13"/>
    </row>
    <row r="1083" spans="2:10" ht="15" x14ac:dyDescent="0.2">
      <c r="B1083" s="23"/>
      <c r="C1083" s="24"/>
      <c r="D1083" s="23"/>
      <c r="E1083" s="24"/>
      <c r="F1083" s="22"/>
      <c r="G1083" s="26" t="str">
        <f t="shared" si="16"/>
        <v/>
      </c>
      <c r="H1083" s="25" t="str">
        <f>(IF((COUNTBLANK(E1083))=1,"",(IF((ISERROR((VLOOKUP((IF((VALUE((TEXT(F1083,"mmdd"))))&gt;=801,(YEAR(F1083)),(YEAR(F1083)))),'Master Roster Data'!$M$1721:$N$1730,2,FALSE)))),"Player Appears to Be Too Old or Too Young",(VLOOKUP((IF((VALUE((TEXT(F1083,"mmdd"))))&gt;=801,(YEAR(F1083)),(YEAR(F1083)))),'Master Roster Data'!$M$1721:$N$1730,2,FALSE))))))</f>
        <v/>
      </c>
      <c r="J1083" s="13"/>
    </row>
    <row r="1084" spans="2:10" ht="15" x14ac:dyDescent="0.2">
      <c r="B1084" s="23"/>
      <c r="C1084" s="24"/>
      <c r="D1084" s="23"/>
      <c r="E1084" s="24"/>
      <c r="F1084" s="22"/>
      <c r="G1084" s="26" t="str">
        <f t="shared" si="16"/>
        <v/>
      </c>
      <c r="H1084" s="25" t="str">
        <f>(IF((COUNTBLANK(E1084))=1,"",(IF((ISERROR((VLOOKUP((IF((VALUE((TEXT(F1084,"mmdd"))))&gt;=801,(YEAR(F1084)),(YEAR(F1084)))),'Master Roster Data'!$M$1721:$N$1730,2,FALSE)))),"Player Appears to Be Too Old or Too Young",(VLOOKUP((IF((VALUE((TEXT(F1084,"mmdd"))))&gt;=801,(YEAR(F1084)),(YEAR(F1084)))),'Master Roster Data'!$M$1721:$N$1730,2,FALSE))))))</f>
        <v/>
      </c>
      <c r="J1084" s="13"/>
    </row>
    <row r="1085" spans="2:10" ht="15" x14ac:dyDescent="0.2">
      <c r="B1085" s="23"/>
      <c r="C1085" s="24"/>
      <c r="D1085" s="23"/>
      <c r="E1085" s="24"/>
      <c r="F1085" s="22"/>
      <c r="G1085" s="26" t="str">
        <f t="shared" si="16"/>
        <v/>
      </c>
      <c r="H1085" s="25" t="str">
        <f>(IF((COUNTBLANK(E1085))=1,"",(IF((ISERROR((VLOOKUP((IF((VALUE((TEXT(F1085,"mmdd"))))&gt;=801,(YEAR(F1085)),(YEAR(F1085)))),'Master Roster Data'!$M$1721:$N$1730,2,FALSE)))),"Player Appears to Be Too Old or Too Young",(VLOOKUP((IF((VALUE((TEXT(F1085,"mmdd"))))&gt;=801,(YEAR(F1085)),(YEAR(F1085)))),'Master Roster Data'!$M$1721:$N$1730,2,FALSE))))))</f>
        <v/>
      </c>
      <c r="J1085" s="13"/>
    </row>
    <row r="1086" spans="2:10" ht="15" x14ac:dyDescent="0.2">
      <c r="B1086" s="23"/>
      <c r="C1086" s="24"/>
      <c r="D1086" s="23"/>
      <c r="E1086" s="24"/>
      <c r="F1086" s="22"/>
      <c r="G1086" s="26" t="str">
        <f t="shared" si="16"/>
        <v/>
      </c>
      <c r="H1086" s="25" t="str">
        <f>(IF((COUNTBLANK(E1086))=1,"",(IF((ISERROR((VLOOKUP((IF((VALUE((TEXT(F1086,"mmdd"))))&gt;=801,(YEAR(F1086)),(YEAR(F1086)))),'Master Roster Data'!$M$1721:$N$1730,2,FALSE)))),"Player Appears to Be Too Old or Too Young",(VLOOKUP((IF((VALUE((TEXT(F1086,"mmdd"))))&gt;=801,(YEAR(F1086)),(YEAR(F1086)))),'Master Roster Data'!$M$1721:$N$1730,2,FALSE))))))</f>
        <v/>
      </c>
      <c r="J1086" s="13"/>
    </row>
    <row r="1087" spans="2:10" ht="15" x14ac:dyDescent="0.2">
      <c r="B1087" s="23"/>
      <c r="C1087" s="24"/>
      <c r="D1087" s="23"/>
      <c r="E1087" s="24"/>
      <c r="F1087" s="22"/>
      <c r="G1087" s="26" t="str">
        <f t="shared" si="16"/>
        <v/>
      </c>
      <c r="H1087" s="25" t="str">
        <f>(IF((COUNTBLANK(E1087))=1,"",(IF((ISERROR((VLOOKUP((IF((VALUE((TEXT(F1087,"mmdd"))))&gt;=801,(YEAR(F1087)),(YEAR(F1087)))),'Master Roster Data'!$M$1721:$N$1730,2,FALSE)))),"Player Appears to Be Too Old or Too Young",(VLOOKUP((IF((VALUE((TEXT(F1087,"mmdd"))))&gt;=801,(YEAR(F1087)),(YEAR(F1087)))),'Master Roster Data'!$M$1721:$N$1730,2,FALSE))))))</f>
        <v/>
      </c>
      <c r="J1087" s="13"/>
    </row>
    <row r="1088" spans="2:10" ht="15" x14ac:dyDescent="0.2">
      <c r="B1088" s="23"/>
      <c r="C1088" s="24"/>
      <c r="D1088" s="23"/>
      <c r="E1088" s="24"/>
      <c r="F1088" s="22"/>
      <c r="G1088" s="26" t="str">
        <f t="shared" si="16"/>
        <v/>
      </c>
      <c r="H1088" s="25" t="str">
        <f>(IF((COUNTBLANK(E1088))=1,"",(IF((ISERROR((VLOOKUP((IF((VALUE((TEXT(F1088,"mmdd"))))&gt;=801,(YEAR(F1088)),(YEAR(F1088)))),'Master Roster Data'!$M$1721:$N$1730,2,FALSE)))),"Player Appears to Be Too Old or Too Young",(VLOOKUP((IF((VALUE((TEXT(F1088,"mmdd"))))&gt;=801,(YEAR(F1088)),(YEAR(F1088)))),'Master Roster Data'!$M$1721:$N$1730,2,FALSE))))))</f>
        <v/>
      </c>
      <c r="J1088" s="13"/>
    </row>
    <row r="1089" spans="2:10" ht="15" x14ac:dyDescent="0.2">
      <c r="B1089" s="23"/>
      <c r="C1089" s="24"/>
      <c r="D1089" s="23"/>
      <c r="E1089" s="24"/>
      <c r="F1089" s="22"/>
      <c r="G1089" s="26" t="str">
        <f t="shared" si="16"/>
        <v/>
      </c>
      <c r="H1089" s="25" t="str">
        <f>(IF((COUNTBLANK(E1089))=1,"",(IF((ISERROR((VLOOKUP((IF((VALUE((TEXT(F1089,"mmdd"))))&gt;=801,(YEAR(F1089)),(YEAR(F1089)))),'Master Roster Data'!$M$1721:$N$1730,2,FALSE)))),"Player Appears to Be Too Old or Too Young",(VLOOKUP((IF((VALUE((TEXT(F1089,"mmdd"))))&gt;=801,(YEAR(F1089)),(YEAR(F1089)))),'Master Roster Data'!$M$1721:$N$1730,2,FALSE))))))</f>
        <v/>
      </c>
      <c r="J1089" s="13"/>
    </row>
    <row r="1090" spans="2:10" ht="15" x14ac:dyDescent="0.2">
      <c r="B1090" s="23"/>
      <c r="C1090" s="24"/>
      <c r="D1090" s="23"/>
      <c r="E1090" s="24"/>
      <c r="F1090" s="22"/>
      <c r="G1090" s="26" t="str">
        <f t="shared" si="16"/>
        <v/>
      </c>
      <c r="H1090" s="25" t="str">
        <f>(IF((COUNTBLANK(E1090))=1,"",(IF((ISERROR((VLOOKUP((IF((VALUE((TEXT(F1090,"mmdd"))))&gt;=801,(YEAR(F1090)),(YEAR(F1090)))),'Master Roster Data'!$M$1721:$N$1730,2,FALSE)))),"Player Appears to Be Too Old or Too Young",(VLOOKUP((IF((VALUE((TEXT(F1090,"mmdd"))))&gt;=801,(YEAR(F1090)),(YEAR(F1090)))),'Master Roster Data'!$M$1721:$N$1730,2,FALSE))))))</f>
        <v/>
      </c>
      <c r="J1090" s="13"/>
    </row>
    <row r="1091" spans="2:10" ht="15" x14ac:dyDescent="0.2">
      <c r="B1091" s="23"/>
      <c r="C1091" s="24"/>
      <c r="D1091" s="23"/>
      <c r="E1091" s="24"/>
      <c r="F1091" s="22"/>
      <c r="G1091" s="26" t="str">
        <f t="shared" si="16"/>
        <v/>
      </c>
      <c r="H1091" s="25" t="str">
        <f>(IF((COUNTBLANK(E1091))=1,"",(IF((ISERROR((VLOOKUP((IF((VALUE((TEXT(F1091,"mmdd"))))&gt;=801,(YEAR(F1091)),(YEAR(F1091)))),'Master Roster Data'!$M$1721:$N$1730,2,FALSE)))),"Player Appears to Be Too Old or Too Young",(VLOOKUP((IF((VALUE((TEXT(F1091,"mmdd"))))&gt;=801,(YEAR(F1091)),(YEAR(F1091)))),'Master Roster Data'!$M$1721:$N$1730,2,FALSE))))))</f>
        <v/>
      </c>
      <c r="J1091" s="13"/>
    </row>
    <row r="1092" spans="2:10" ht="15" x14ac:dyDescent="0.2">
      <c r="B1092" s="23"/>
      <c r="C1092" s="24"/>
      <c r="D1092" s="23"/>
      <c r="E1092" s="24"/>
      <c r="F1092" s="22"/>
      <c r="G1092" s="26" t="str">
        <f t="shared" si="16"/>
        <v/>
      </c>
      <c r="H1092" s="25" t="str">
        <f>(IF((COUNTBLANK(E1092))=1,"",(IF((ISERROR((VLOOKUP((IF((VALUE((TEXT(F1092,"mmdd"))))&gt;=801,(YEAR(F1092)),(YEAR(F1092)))),'Master Roster Data'!$M$1721:$N$1730,2,FALSE)))),"Player Appears to Be Too Old or Too Young",(VLOOKUP((IF((VALUE((TEXT(F1092,"mmdd"))))&gt;=801,(YEAR(F1092)),(YEAR(F1092)))),'Master Roster Data'!$M$1721:$N$1730,2,FALSE))))))</f>
        <v/>
      </c>
      <c r="J1092" s="13"/>
    </row>
    <row r="1093" spans="2:10" ht="15" x14ac:dyDescent="0.2">
      <c r="B1093" s="23"/>
      <c r="C1093" s="24"/>
      <c r="D1093" s="23"/>
      <c r="E1093" s="24"/>
      <c r="F1093" s="22"/>
      <c r="G1093" s="26" t="str">
        <f t="shared" si="16"/>
        <v/>
      </c>
      <c r="H1093" s="25" t="str">
        <f>(IF((COUNTBLANK(E1093))=1,"",(IF((ISERROR((VLOOKUP((IF((VALUE((TEXT(F1093,"mmdd"))))&gt;=801,(YEAR(F1093)),(YEAR(F1093)))),'Master Roster Data'!$M$1721:$N$1730,2,FALSE)))),"Player Appears to Be Too Old or Too Young",(VLOOKUP((IF((VALUE((TEXT(F1093,"mmdd"))))&gt;=801,(YEAR(F1093)),(YEAR(F1093)))),'Master Roster Data'!$M$1721:$N$1730,2,FALSE))))))</f>
        <v/>
      </c>
      <c r="J1093" s="13"/>
    </row>
    <row r="1094" spans="2:10" ht="15" x14ac:dyDescent="0.2">
      <c r="B1094" s="23"/>
      <c r="C1094" s="24"/>
      <c r="D1094" s="23"/>
      <c r="E1094" s="24"/>
      <c r="F1094" s="22"/>
      <c r="G1094" s="26" t="str">
        <f t="shared" ref="G1094:G1157" si="17">(IF(H1094&gt;(MID(B1094,1,3)),"Waiver Required",""))</f>
        <v/>
      </c>
      <c r="H1094" s="25" t="str">
        <f>(IF((COUNTBLANK(E1094))=1,"",(IF((ISERROR((VLOOKUP((IF((VALUE((TEXT(F1094,"mmdd"))))&gt;=801,(YEAR(F1094)),(YEAR(F1094)))),'Master Roster Data'!$M$1721:$N$1730,2,FALSE)))),"Player Appears to Be Too Old or Too Young",(VLOOKUP((IF((VALUE((TEXT(F1094,"mmdd"))))&gt;=801,(YEAR(F1094)),(YEAR(F1094)))),'Master Roster Data'!$M$1721:$N$1730,2,FALSE))))))</f>
        <v/>
      </c>
      <c r="J1094" s="13"/>
    </row>
    <row r="1095" spans="2:10" ht="15" x14ac:dyDescent="0.2">
      <c r="B1095" s="23"/>
      <c r="C1095" s="24"/>
      <c r="D1095" s="23"/>
      <c r="E1095" s="24"/>
      <c r="F1095" s="22"/>
      <c r="G1095" s="26" t="str">
        <f t="shared" si="17"/>
        <v/>
      </c>
      <c r="H1095" s="25" t="str">
        <f>(IF((COUNTBLANK(E1095))=1,"",(IF((ISERROR((VLOOKUP((IF((VALUE((TEXT(F1095,"mmdd"))))&gt;=801,(YEAR(F1095)),(YEAR(F1095)))),'Master Roster Data'!$M$1721:$N$1730,2,FALSE)))),"Player Appears to Be Too Old or Too Young",(VLOOKUP((IF((VALUE((TEXT(F1095,"mmdd"))))&gt;=801,(YEAR(F1095)),(YEAR(F1095)))),'Master Roster Data'!$M$1721:$N$1730,2,FALSE))))))</f>
        <v/>
      </c>
      <c r="J1095" s="13"/>
    </row>
    <row r="1096" spans="2:10" ht="15" x14ac:dyDescent="0.2">
      <c r="B1096" s="23"/>
      <c r="C1096" s="24"/>
      <c r="D1096" s="23"/>
      <c r="E1096" s="24"/>
      <c r="F1096" s="22"/>
      <c r="G1096" s="26" t="str">
        <f t="shared" si="17"/>
        <v/>
      </c>
      <c r="H1096" s="25" t="str">
        <f>(IF((COUNTBLANK(E1096))=1,"",(IF((ISERROR((VLOOKUP((IF((VALUE((TEXT(F1096,"mmdd"))))&gt;=801,(YEAR(F1096)),(YEAR(F1096)))),'Master Roster Data'!$M$1721:$N$1730,2,FALSE)))),"Player Appears to Be Too Old or Too Young",(VLOOKUP((IF((VALUE((TEXT(F1096,"mmdd"))))&gt;=801,(YEAR(F1096)),(YEAR(F1096)))),'Master Roster Data'!$M$1721:$N$1730,2,FALSE))))))</f>
        <v/>
      </c>
      <c r="J1096" s="13"/>
    </row>
    <row r="1097" spans="2:10" ht="15" x14ac:dyDescent="0.2">
      <c r="B1097" s="23"/>
      <c r="C1097" s="24"/>
      <c r="D1097" s="23"/>
      <c r="E1097" s="24"/>
      <c r="F1097" s="22"/>
      <c r="G1097" s="26" t="str">
        <f t="shared" si="17"/>
        <v/>
      </c>
      <c r="H1097" s="25" t="str">
        <f>(IF((COUNTBLANK(E1097))=1,"",(IF((ISERROR((VLOOKUP((IF((VALUE((TEXT(F1097,"mmdd"))))&gt;=801,(YEAR(F1097)),(YEAR(F1097)))),'Master Roster Data'!$M$1721:$N$1730,2,FALSE)))),"Player Appears to Be Too Old or Too Young",(VLOOKUP((IF((VALUE((TEXT(F1097,"mmdd"))))&gt;=801,(YEAR(F1097)),(YEAR(F1097)))),'Master Roster Data'!$M$1721:$N$1730,2,FALSE))))))</f>
        <v/>
      </c>
      <c r="J1097" s="13"/>
    </row>
    <row r="1098" spans="2:10" ht="15" x14ac:dyDescent="0.2">
      <c r="B1098" s="23"/>
      <c r="C1098" s="24"/>
      <c r="D1098" s="23"/>
      <c r="E1098" s="24"/>
      <c r="F1098" s="22"/>
      <c r="G1098" s="26" t="str">
        <f t="shared" si="17"/>
        <v/>
      </c>
      <c r="H1098" s="25" t="str">
        <f>(IF((COUNTBLANK(E1098))=1,"",(IF((ISERROR((VLOOKUP((IF((VALUE((TEXT(F1098,"mmdd"))))&gt;=801,(YEAR(F1098)),(YEAR(F1098)))),'Master Roster Data'!$M$1721:$N$1730,2,FALSE)))),"Player Appears to Be Too Old or Too Young",(VLOOKUP((IF((VALUE((TEXT(F1098,"mmdd"))))&gt;=801,(YEAR(F1098)),(YEAR(F1098)))),'Master Roster Data'!$M$1721:$N$1730,2,FALSE))))))</f>
        <v/>
      </c>
      <c r="J1098" s="13"/>
    </row>
    <row r="1099" spans="2:10" ht="15" x14ac:dyDescent="0.2">
      <c r="B1099" s="23"/>
      <c r="C1099" s="24"/>
      <c r="D1099" s="23"/>
      <c r="E1099" s="24"/>
      <c r="F1099" s="22"/>
      <c r="G1099" s="26" t="str">
        <f t="shared" si="17"/>
        <v/>
      </c>
      <c r="H1099" s="25" t="str">
        <f>(IF((COUNTBLANK(E1099))=1,"",(IF((ISERROR((VLOOKUP((IF((VALUE((TEXT(F1099,"mmdd"))))&gt;=801,(YEAR(F1099)),(YEAR(F1099)))),'Master Roster Data'!$M$1721:$N$1730,2,FALSE)))),"Player Appears to Be Too Old or Too Young",(VLOOKUP((IF((VALUE((TEXT(F1099,"mmdd"))))&gt;=801,(YEAR(F1099)),(YEAR(F1099)))),'Master Roster Data'!$M$1721:$N$1730,2,FALSE))))))</f>
        <v/>
      </c>
      <c r="J1099" s="13"/>
    </row>
    <row r="1100" spans="2:10" ht="15" x14ac:dyDescent="0.2">
      <c r="B1100" s="23"/>
      <c r="C1100" s="24"/>
      <c r="D1100" s="23"/>
      <c r="E1100" s="24"/>
      <c r="F1100" s="22"/>
      <c r="G1100" s="26" t="str">
        <f t="shared" si="17"/>
        <v/>
      </c>
      <c r="H1100" s="25" t="str">
        <f>(IF((COUNTBLANK(E1100))=1,"",(IF((ISERROR((VLOOKUP((IF((VALUE((TEXT(F1100,"mmdd"))))&gt;=801,(YEAR(F1100)),(YEAR(F1100)))),'Master Roster Data'!$M$1721:$N$1730,2,FALSE)))),"Player Appears to Be Too Old or Too Young",(VLOOKUP((IF((VALUE((TEXT(F1100,"mmdd"))))&gt;=801,(YEAR(F1100)),(YEAR(F1100)))),'Master Roster Data'!$M$1721:$N$1730,2,FALSE))))))</f>
        <v/>
      </c>
      <c r="J1100" s="13"/>
    </row>
    <row r="1101" spans="2:10" ht="15" x14ac:dyDescent="0.2">
      <c r="B1101" s="23"/>
      <c r="C1101" s="24"/>
      <c r="D1101" s="23"/>
      <c r="E1101" s="24"/>
      <c r="F1101" s="22"/>
      <c r="G1101" s="26" t="str">
        <f t="shared" si="17"/>
        <v/>
      </c>
      <c r="H1101" s="25" t="str">
        <f>(IF((COUNTBLANK(E1101))=1,"",(IF((ISERROR((VLOOKUP((IF((VALUE((TEXT(F1101,"mmdd"))))&gt;=801,(YEAR(F1101)),(YEAR(F1101)))),'Master Roster Data'!$M$1721:$N$1730,2,FALSE)))),"Player Appears to Be Too Old or Too Young",(VLOOKUP((IF((VALUE((TEXT(F1101,"mmdd"))))&gt;=801,(YEAR(F1101)),(YEAR(F1101)))),'Master Roster Data'!$M$1721:$N$1730,2,FALSE))))))</f>
        <v/>
      </c>
      <c r="J1101" s="13"/>
    </row>
    <row r="1102" spans="2:10" ht="15" x14ac:dyDescent="0.2">
      <c r="B1102" s="23"/>
      <c r="C1102" s="24"/>
      <c r="D1102" s="23"/>
      <c r="E1102" s="24"/>
      <c r="F1102" s="22"/>
      <c r="G1102" s="26" t="str">
        <f t="shared" si="17"/>
        <v/>
      </c>
      <c r="H1102" s="25" t="str">
        <f>(IF((COUNTBLANK(E1102))=1,"",(IF((ISERROR((VLOOKUP((IF((VALUE((TEXT(F1102,"mmdd"))))&gt;=801,(YEAR(F1102)),(YEAR(F1102)))),'Master Roster Data'!$M$1721:$N$1730,2,FALSE)))),"Player Appears to Be Too Old or Too Young",(VLOOKUP((IF((VALUE((TEXT(F1102,"mmdd"))))&gt;=801,(YEAR(F1102)),(YEAR(F1102)))),'Master Roster Data'!$M$1721:$N$1730,2,FALSE))))))</f>
        <v/>
      </c>
      <c r="J1102" s="13"/>
    </row>
    <row r="1103" spans="2:10" ht="15" x14ac:dyDescent="0.2">
      <c r="B1103" s="23"/>
      <c r="C1103" s="24"/>
      <c r="D1103" s="23"/>
      <c r="E1103" s="24"/>
      <c r="F1103" s="22"/>
      <c r="G1103" s="26" t="str">
        <f t="shared" si="17"/>
        <v/>
      </c>
      <c r="H1103" s="25" t="str">
        <f>(IF((COUNTBLANK(E1103))=1,"",(IF((ISERROR((VLOOKUP((IF((VALUE((TEXT(F1103,"mmdd"))))&gt;=801,(YEAR(F1103)),(YEAR(F1103)))),'Master Roster Data'!$M$1721:$N$1730,2,FALSE)))),"Player Appears to Be Too Old or Too Young",(VLOOKUP((IF((VALUE((TEXT(F1103,"mmdd"))))&gt;=801,(YEAR(F1103)),(YEAR(F1103)))),'Master Roster Data'!$M$1721:$N$1730,2,FALSE))))))</f>
        <v/>
      </c>
      <c r="J1103" s="13"/>
    </row>
    <row r="1104" spans="2:10" ht="15" x14ac:dyDescent="0.2">
      <c r="B1104" s="23"/>
      <c r="C1104" s="24"/>
      <c r="D1104" s="23"/>
      <c r="E1104" s="24"/>
      <c r="F1104" s="22"/>
      <c r="G1104" s="26" t="str">
        <f t="shared" si="17"/>
        <v/>
      </c>
      <c r="H1104" s="25" t="str">
        <f>(IF((COUNTBLANK(E1104))=1,"",(IF((ISERROR((VLOOKUP((IF((VALUE((TEXT(F1104,"mmdd"))))&gt;=801,(YEAR(F1104)),(YEAR(F1104)))),'Master Roster Data'!$M$1721:$N$1730,2,FALSE)))),"Player Appears to Be Too Old or Too Young",(VLOOKUP((IF((VALUE((TEXT(F1104,"mmdd"))))&gt;=801,(YEAR(F1104)),(YEAR(F1104)))),'Master Roster Data'!$M$1721:$N$1730,2,FALSE))))))</f>
        <v/>
      </c>
      <c r="J1104" s="13"/>
    </row>
    <row r="1105" spans="2:10" ht="15" x14ac:dyDescent="0.2">
      <c r="B1105" s="23"/>
      <c r="C1105" s="24"/>
      <c r="D1105" s="23"/>
      <c r="E1105" s="24"/>
      <c r="F1105" s="22"/>
      <c r="G1105" s="26" t="str">
        <f t="shared" si="17"/>
        <v/>
      </c>
      <c r="H1105" s="25" t="str">
        <f>(IF((COUNTBLANK(E1105))=1,"",(IF((ISERROR((VLOOKUP((IF((VALUE((TEXT(F1105,"mmdd"))))&gt;=801,(YEAR(F1105)),(YEAR(F1105)))),'Master Roster Data'!$M$1721:$N$1730,2,FALSE)))),"Player Appears to Be Too Old or Too Young",(VLOOKUP((IF((VALUE((TEXT(F1105,"mmdd"))))&gt;=801,(YEAR(F1105)),(YEAR(F1105)))),'Master Roster Data'!$M$1721:$N$1730,2,FALSE))))))</f>
        <v/>
      </c>
      <c r="J1105" s="13"/>
    </row>
    <row r="1106" spans="2:10" ht="15" x14ac:dyDescent="0.2">
      <c r="B1106" s="23"/>
      <c r="C1106" s="24"/>
      <c r="D1106" s="23"/>
      <c r="E1106" s="24"/>
      <c r="F1106" s="22"/>
      <c r="G1106" s="26" t="str">
        <f t="shared" si="17"/>
        <v/>
      </c>
      <c r="H1106" s="25" t="str">
        <f>(IF((COUNTBLANK(E1106))=1,"",(IF((ISERROR((VLOOKUP((IF((VALUE((TEXT(F1106,"mmdd"))))&gt;=801,(YEAR(F1106)),(YEAR(F1106)))),'Master Roster Data'!$M$1721:$N$1730,2,FALSE)))),"Player Appears to Be Too Old or Too Young",(VLOOKUP((IF((VALUE((TEXT(F1106,"mmdd"))))&gt;=801,(YEAR(F1106)),(YEAR(F1106)))),'Master Roster Data'!$M$1721:$N$1730,2,FALSE))))))</f>
        <v/>
      </c>
      <c r="J1106" s="13"/>
    </row>
    <row r="1107" spans="2:10" ht="15" x14ac:dyDescent="0.2">
      <c r="B1107" s="23"/>
      <c r="C1107" s="24"/>
      <c r="D1107" s="23"/>
      <c r="E1107" s="24"/>
      <c r="F1107" s="22"/>
      <c r="G1107" s="26" t="str">
        <f t="shared" si="17"/>
        <v/>
      </c>
      <c r="H1107" s="25" t="str">
        <f>(IF((COUNTBLANK(E1107))=1,"",(IF((ISERROR((VLOOKUP((IF((VALUE((TEXT(F1107,"mmdd"))))&gt;=801,(YEAR(F1107)),(YEAR(F1107)))),'Master Roster Data'!$M$1721:$N$1730,2,FALSE)))),"Player Appears to Be Too Old or Too Young",(VLOOKUP((IF((VALUE((TEXT(F1107,"mmdd"))))&gt;=801,(YEAR(F1107)),(YEAR(F1107)))),'Master Roster Data'!$M$1721:$N$1730,2,FALSE))))))</f>
        <v/>
      </c>
      <c r="J1107" s="13"/>
    </row>
    <row r="1108" spans="2:10" ht="15" x14ac:dyDescent="0.2">
      <c r="B1108" s="23"/>
      <c r="C1108" s="24"/>
      <c r="D1108" s="23"/>
      <c r="E1108" s="24"/>
      <c r="F1108" s="22"/>
      <c r="G1108" s="26" t="str">
        <f t="shared" si="17"/>
        <v/>
      </c>
      <c r="H1108" s="25" t="str">
        <f>(IF((COUNTBLANK(E1108))=1,"",(IF((ISERROR((VLOOKUP((IF((VALUE((TEXT(F1108,"mmdd"))))&gt;=801,(YEAR(F1108)),(YEAR(F1108)))),'Master Roster Data'!$M$1721:$N$1730,2,FALSE)))),"Player Appears to Be Too Old or Too Young",(VLOOKUP((IF((VALUE((TEXT(F1108,"mmdd"))))&gt;=801,(YEAR(F1108)),(YEAR(F1108)))),'Master Roster Data'!$M$1721:$N$1730,2,FALSE))))))</f>
        <v/>
      </c>
      <c r="J1108" s="13"/>
    </row>
    <row r="1109" spans="2:10" ht="15" x14ac:dyDescent="0.2">
      <c r="B1109" s="23"/>
      <c r="C1109" s="24"/>
      <c r="D1109" s="23"/>
      <c r="E1109" s="24"/>
      <c r="F1109" s="22"/>
      <c r="G1109" s="26" t="str">
        <f t="shared" si="17"/>
        <v/>
      </c>
      <c r="H1109" s="25" t="str">
        <f>(IF((COUNTBLANK(E1109))=1,"",(IF((ISERROR((VLOOKUP((IF((VALUE((TEXT(F1109,"mmdd"))))&gt;=801,(YEAR(F1109)),(YEAR(F1109)))),'Master Roster Data'!$M$1721:$N$1730,2,FALSE)))),"Player Appears to Be Too Old or Too Young",(VLOOKUP((IF((VALUE((TEXT(F1109,"mmdd"))))&gt;=801,(YEAR(F1109)),(YEAR(F1109)))),'Master Roster Data'!$M$1721:$N$1730,2,FALSE))))))</f>
        <v/>
      </c>
      <c r="J1109" s="13"/>
    </row>
    <row r="1110" spans="2:10" ht="15" x14ac:dyDescent="0.2">
      <c r="B1110" s="23"/>
      <c r="C1110" s="24"/>
      <c r="D1110" s="23"/>
      <c r="E1110" s="24"/>
      <c r="F1110" s="22"/>
      <c r="G1110" s="26" t="str">
        <f t="shared" si="17"/>
        <v/>
      </c>
      <c r="H1110" s="25" t="str">
        <f>(IF((COUNTBLANK(E1110))=1,"",(IF((ISERROR((VLOOKUP((IF((VALUE((TEXT(F1110,"mmdd"))))&gt;=801,(YEAR(F1110)),(YEAR(F1110)))),'Master Roster Data'!$M$1721:$N$1730,2,FALSE)))),"Player Appears to Be Too Old or Too Young",(VLOOKUP((IF((VALUE((TEXT(F1110,"mmdd"))))&gt;=801,(YEAR(F1110)),(YEAR(F1110)))),'Master Roster Data'!$M$1721:$N$1730,2,FALSE))))))</f>
        <v/>
      </c>
      <c r="J1110" s="13"/>
    </row>
    <row r="1111" spans="2:10" ht="15" x14ac:dyDescent="0.2">
      <c r="B1111" s="23"/>
      <c r="C1111" s="24"/>
      <c r="D1111" s="23"/>
      <c r="E1111" s="24"/>
      <c r="F1111" s="22"/>
      <c r="G1111" s="26" t="str">
        <f t="shared" si="17"/>
        <v/>
      </c>
      <c r="H1111" s="25" t="str">
        <f>(IF((COUNTBLANK(E1111))=1,"",(IF((ISERROR((VLOOKUP((IF((VALUE((TEXT(F1111,"mmdd"))))&gt;=801,(YEAR(F1111)),(YEAR(F1111)))),'Master Roster Data'!$M$1721:$N$1730,2,FALSE)))),"Player Appears to Be Too Old or Too Young",(VLOOKUP((IF((VALUE((TEXT(F1111,"mmdd"))))&gt;=801,(YEAR(F1111)),(YEAR(F1111)))),'Master Roster Data'!$M$1721:$N$1730,2,FALSE))))))</f>
        <v/>
      </c>
      <c r="J1111" s="13"/>
    </row>
    <row r="1112" spans="2:10" ht="15" x14ac:dyDescent="0.2">
      <c r="B1112" s="23"/>
      <c r="C1112" s="24"/>
      <c r="D1112" s="23"/>
      <c r="E1112" s="24"/>
      <c r="F1112" s="22"/>
      <c r="G1112" s="26" t="str">
        <f t="shared" si="17"/>
        <v/>
      </c>
      <c r="H1112" s="25" t="str">
        <f>(IF((COUNTBLANK(E1112))=1,"",(IF((ISERROR((VLOOKUP((IF((VALUE((TEXT(F1112,"mmdd"))))&gt;=801,(YEAR(F1112)),(YEAR(F1112)))),'Master Roster Data'!$M$1721:$N$1730,2,FALSE)))),"Player Appears to Be Too Old or Too Young",(VLOOKUP((IF((VALUE((TEXT(F1112,"mmdd"))))&gt;=801,(YEAR(F1112)),(YEAR(F1112)))),'Master Roster Data'!$M$1721:$N$1730,2,FALSE))))))</f>
        <v/>
      </c>
      <c r="J1112" s="13"/>
    </row>
    <row r="1113" spans="2:10" ht="15" x14ac:dyDescent="0.2">
      <c r="B1113" s="23"/>
      <c r="C1113" s="24"/>
      <c r="D1113" s="23"/>
      <c r="E1113" s="24"/>
      <c r="F1113" s="22"/>
      <c r="G1113" s="26" t="str">
        <f t="shared" si="17"/>
        <v/>
      </c>
      <c r="H1113" s="25" t="str">
        <f>(IF((COUNTBLANK(E1113))=1,"",(IF((ISERROR((VLOOKUP((IF((VALUE((TEXT(F1113,"mmdd"))))&gt;=801,(YEAR(F1113)),(YEAR(F1113)))),'Master Roster Data'!$M$1721:$N$1730,2,FALSE)))),"Player Appears to Be Too Old or Too Young",(VLOOKUP((IF((VALUE((TEXT(F1113,"mmdd"))))&gt;=801,(YEAR(F1113)),(YEAR(F1113)))),'Master Roster Data'!$M$1721:$N$1730,2,FALSE))))))</f>
        <v/>
      </c>
      <c r="J1113" s="13"/>
    </row>
    <row r="1114" spans="2:10" ht="15" x14ac:dyDescent="0.2">
      <c r="B1114" s="23"/>
      <c r="C1114" s="24"/>
      <c r="D1114" s="23"/>
      <c r="E1114" s="24"/>
      <c r="F1114" s="22"/>
      <c r="G1114" s="26" t="str">
        <f t="shared" si="17"/>
        <v/>
      </c>
      <c r="H1114" s="25" t="str">
        <f>(IF((COUNTBLANK(E1114))=1,"",(IF((ISERROR((VLOOKUP((IF((VALUE((TEXT(F1114,"mmdd"))))&gt;=801,(YEAR(F1114)),(YEAR(F1114)))),'Master Roster Data'!$M$1721:$N$1730,2,FALSE)))),"Player Appears to Be Too Old or Too Young",(VLOOKUP((IF((VALUE((TEXT(F1114,"mmdd"))))&gt;=801,(YEAR(F1114)),(YEAR(F1114)))),'Master Roster Data'!$M$1721:$N$1730,2,FALSE))))))</f>
        <v/>
      </c>
      <c r="J1114" s="13"/>
    </row>
    <row r="1115" spans="2:10" ht="15" x14ac:dyDescent="0.2">
      <c r="B1115" s="23"/>
      <c r="C1115" s="24"/>
      <c r="D1115" s="23"/>
      <c r="E1115" s="24"/>
      <c r="F1115" s="22"/>
      <c r="G1115" s="26" t="str">
        <f t="shared" si="17"/>
        <v/>
      </c>
      <c r="H1115" s="25" t="str">
        <f>(IF((COUNTBLANK(E1115))=1,"",(IF((ISERROR((VLOOKUP((IF((VALUE((TEXT(F1115,"mmdd"))))&gt;=801,(YEAR(F1115)),(YEAR(F1115)))),'Master Roster Data'!$M$1721:$N$1730,2,FALSE)))),"Player Appears to Be Too Old or Too Young",(VLOOKUP((IF((VALUE((TEXT(F1115,"mmdd"))))&gt;=801,(YEAR(F1115)),(YEAR(F1115)))),'Master Roster Data'!$M$1721:$N$1730,2,FALSE))))))</f>
        <v/>
      </c>
      <c r="J1115" s="13"/>
    </row>
    <row r="1116" spans="2:10" ht="15" x14ac:dyDescent="0.2">
      <c r="B1116" s="23"/>
      <c r="C1116" s="24"/>
      <c r="D1116" s="23"/>
      <c r="E1116" s="24"/>
      <c r="F1116" s="22"/>
      <c r="G1116" s="26" t="str">
        <f t="shared" si="17"/>
        <v/>
      </c>
      <c r="H1116" s="25" t="str">
        <f>(IF((COUNTBLANK(E1116))=1,"",(IF((ISERROR((VLOOKUP((IF((VALUE((TEXT(F1116,"mmdd"))))&gt;=801,(YEAR(F1116)),(YEAR(F1116)))),'Master Roster Data'!$M$1721:$N$1730,2,FALSE)))),"Player Appears to Be Too Old or Too Young",(VLOOKUP((IF((VALUE((TEXT(F1116,"mmdd"))))&gt;=801,(YEAR(F1116)),(YEAR(F1116)))),'Master Roster Data'!$M$1721:$N$1730,2,FALSE))))))</f>
        <v/>
      </c>
      <c r="J1116" s="13"/>
    </row>
    <row r="1117" spans="2:10" ht="15" x14ac:dyDescent="0.2">
      <c r="B1117" s="23"/>
      <c r="C1117" s="24"/>
      <c r="D1117" s="23"/>
      <c r="E1117" s="24"/>
      <c r="F1117" s="22"/>
      <c r="G1117" s="26" t="str">
        <f t="shared" si="17"/>
        <v/>
      </c>
      <c r="H1117" s="25" t="str">
        <f>(IF((COUNTBLANK(E1117))=1,"",(IF((ISERROR((VLOOKUP((IF((VALUE((TEXT(F1117,"mmdd"))))&gt;=801,(YEAR(F1117)),(YEAR(F1117)))),'Master Roster Data'!$M$1721:$N$1730,2,FALSE)))),"Player Appears to Be Too Old or Too Young",(VLOOKUP((IF((VALUE((TEXT(F1117,"mmdd"))))&gt;=801,(YEAR(F1117)),(YEAR(F1117)))),'Master Roster Data'!$M$1721:$N$1730,2,FALSE))))))</f>
        <v/>
      </c>
      <c r="J1117" s="13"/>
    </row>
    <row r="1118" spans="2:10" ht="15" x14ac:dyDescent="0.2">
      <c r="B1118" s="23"/>
      <c r="C1118" s="24"/>
      <c r="D1118" s="23"/>
      <c r="E1118" s="24"/>
      <c r="F1118" s="22"/>
      <c r="G1118" s="26" t="str">
        <f t="shared" si="17"/>
        <v/>
      </c>
      <c r="H1118" s="25" t="str">
        <f>(IF((COUNTBLANK(E1118))=1,"",(IF((ISERROR((VLOOKUP((IF((VALUE((TEXT(F1118,"mmdd"))))&gt;=801,(YEAR(F1118)),(YEAR(F1118)))),'Master Roster Data'!$M$1721:$N$1730,2,FALSE)))),"Player Appears to Be Too Old or Too Young",(VLOOKUP((IF((VALUE((TEXT(F1118,"mmdd"))))&gt;=801,(YEAR(F1118)),(YEAR(F1118)))),'Master Roster Data'!$M$1721:$N$1730,2,FALSE))))))</f>
        <v/>
      </c>
      <c r="J1118" s="13"/>
    </row>
    <row r="1119" spans="2:10" ht="15" x14ac:dyDescent="0.2">
      <c r="B1119" s="23"/>
      <c r="C1119" s="24"/>
      <c r="D1119" s="23"/>
      <c r="E1119" s="24"/>
      <c r="F1119" s="22"/>
      <c r="G1119" s="26" t="str">
        <f t="shared" si="17"/>
        <v/>
      </c>
      <c r="H1119" s="25" t="str">
        <f>(IF((COUNTBLANK(E1119))=1,"",(IF((ISERROR((VLOOKUP((IF((VALUE((TEXT(F1119,"mmdd"))))&gt;=801,(YEAR(F1119)),(YEAR(F1119)))),'Master Roster Data'!$M$1721:$N$1730,2,FALSE)))),"Player Appears to Be Too Old or Too Young",(VLOOKUP((IF((VALUE((TEXT(F1119,"mmdd"))))&gt;=801,(YEAR(F1119)),(YEAR(F1119)))),'Master Roster Data'!$M$1721:$N$1730,2,FALSE))))))</f>
        <v/>
      </c>
      <c r="J1119" s="13"/>
    </row>
    <row r="1120" spans="2:10" ht="15" x14ac:dyDescent="0.2">
      <c r="B1120" s="23"/>
      <c r="C1120" s="24"/>
      <c r="D1120" s="23"/>
      <c r="E1120" s="24"/>
      <c r="F1120" s="22"/>
      <c r="G1120" s="26" t="str">
        <f t="shared" si="17"/>
        <v/>
      </c>
      <c r="H1120" s="25" t="str">
        <f>(IF((COUNTBLANK(E1120))=1,"",(IF((ISERROR((VLOOKUP((IF((VALUE((TEXT(F1120,"mmdd"))))&gt;=801,(YEAR(F1120)),(YEAR(F1120)))),'Master Roster Data'!$M$1721:$N$1730,2,FALSE)))),"Player Appears to Be Too Old or Too Young",(VLOOKUP((IF((VALUE((TEXT(F1120,"mmdd"))))&gt;=801,(YEAR(F1120)),(YEAR(F1120)))),'Master Roster Data'!$M$1721:$N$1730,2,FALSE))))))</f>
        <v/>
      </c>
      <c r="J1120" s="13"/>
    </row>
    <row r="1121" spans="2:10" ht="15" x14ac:dyDescent="0.2">
      <c r="B1121" s="23"/>
      <c r="C1121" s="24"/>
      <c r="D1121" s="23"/>
      <c r="E1121" s="24"/>
      <c r="F1121" s="22"/>
      <c r="G1121" s="26" t="str">
        <f t="shared" si="17"/>
        <v/>
      </c>
      <c r="H1121" s="25" t="str">
        <f>(IF((COUNTBLANK(E1121))=1,"",(IF((ISERROR((VLOOKUP((IF((VALUE((TEXT(F1121,"mmdd"))))&gt;=801,(YEAR(F1121)),(YEAR(F1121)))),'Master Roster Data'!$M$1721:$N$1730,2,FALSE)))),"Player Appears to Be Too Old or Too Young",(VLOOKUP((IF((VALUE((TEXT(F1121,"mmdd"))))&gt;=801,(YEAR(F1121)),(YEAR(F1121)))),'Master Roster Data'!$M$1721:$N$1730,2,FALSE))))))</f>
        <v/>
      </c>
      <c r="J1121" s="13"/>
    </row>
    <row r="1122" spans="2:10" ht="15" x14ac:dyDescent="0.2">
      <c r="B1122" s="23"/>
      <c r="C1122" s="24"/>
      <c r="D1122" s="23"/>
      <c r="E1122" s="24"/>
      <c r="F1122" s="22"/>
      <c r="G1122" s="26" t="str">
        <f t="shared" si="17"/>
        <v/>
      </c>
      <c r="H1122" s="25" t="str">
        <f>(IF((COUNTBLANK(E1122))=1,"",(IF((ISERROR((VLOOKUP((IF((VALUE((TEXT(F1122,"mmdd"))))&gt;=801,(YEAR(F1122)),(YEAR(F1122)))),'Master Roster Data'!$M$1721:$N$1730,2,FALSE)))),"Player Appears to Be Too Old or Too Young",(VLOOKUP((IF((VALUE((TEXT(F1122,"mmdd"))))&gt;=801,(YEAR(F1122)),(YEAR(F1122)))),'Master Roster Data'!$M$1721:$N$1730,2,FALSE))))))</f>
        <v/>
      </c>
      <c r="J1122" s="13"/>
    </row>
    <row r="1123" spans="2:10" ht="15" x14ac:dyDescent="0.2">
      <c r="B1123" s="23"/>
      <c r="C1123" s="24"/>
      <c r="D1123" s="23"/>
      <c r="E1123" s="24"/>
      <c r="F1123" s="22"/>
      <c r="G1123" s="26" t="str">
        <f t="shared" si="17"/>
        <v/>
      </c>
      <c r="H1123" s="25" t="str">
        <f>(IF((COUNTBLANK(E1123))=1,"",(IF((ISERROR((VLOOKUP((IF((VALUE((TEXT(F1123,"mmdd"))))&gt;=801,(YEAR(F1123)),(YEAR(F1123)))),'Master Roster Data'!$M$1721:$N$1730,2,FALSE)))),"Player Appears to Be Too Old or Too Young",(VLOOKUP((IF((VALUE((TEXT(F1123,"mmdd"))))&gt;=801,(YEAR(F1123)),(YEAR(F1123)))),'Master Roster Data'!$M$1721:$N$1730,2,FALSE))))))</f>
        <v/>
      </c>
      <c r="J1123" s="13"/>
    </row>
    <row r="1124" spans="2:10" ht="15" x14ac:dyDescent="0.2">
      <c r="B1124" s="23"/>
      <c r="C1124" s="24"/>
      <c r="D1124" s="23"/>
      <c r="E1124" s="24"/>
      <c r="F1124" s="22"/>
      <c r="G1124" s="26" t="str">
        <f t="shared" si="17"/>
        <v/>
      </c>
      <c r="H1124" s="25" t="str">
        <f>(IF((COUNTBLANK(E1124))=1,"",(IF((ISERROR((VLOOKUP((IF((VALUE((TEXT(F1124,"mmdd"))))&gt;=801,(YEAR(F1124)),(YEAR(F1124)))),'Master Roster Data'!$M$1721:$N$1730,2,FALSE)))),"Player Appears to Be Too Old or Too Young",(VLOOKUP((IF((VALUE((TEXT(F1124,"mmdd"))))&gt;=801,(YEAR(F1124)),(YEAR(F1124)))),'Master Roster Data'!$M$1721:$N$1730,2,FALSE))))))</f>
        <v/>
      </c>
      <c r="J1124" s="13"/>
    </row>
    <row r="1125" spans="2:10" ht="15" x14ac:dyDescent="0.2">
      <c r="B1125" s="23"/>
      <c r="C1125" s="24"/>
      <c r="D1125" s="23"/>
      <c r="E1125" s="24"/>
      <c r="F1125" s="22"/>
      <c r="G1125" s="26" t="str">
        <f t="shared" si="17"/>
        <v/>
      </c>
      <c r="H1125" s="25" t="str">
        <f>(IF((COUNTBLANK(E1125))=1,"",(IF((ISERROR((VLOOKUP((IF((VALUE((TEXT(F1125,"mmdd"))))&gt;=801,(YEAR(F1125)),(YEAR(F1125)))),'Master Roster Data'!$M$1721:$N$1730,2,FALSE)))),"Player Appears to Be Too Old or Too Young",(VLOOKUP((IF((VALUE((TEXT(F1125,"mmdd"))))&gt;=801,(YEAR(F1125)),(YEAR(F1125)))),'Master Roster Data'!$M$1721:$N$1730,2,FALSE))))))</f>
        <v/>
      </c>
      <c r="J1125" s="13"/>
    </row>
    <row r="1126" spans="2:10" ht="15" x14ac:dyDescent="0.2">
      <c r="B1126" s="23"/>
      <c r="C1126" s="24"/>
      <c r="D1126" s="23"/>
      <c r="E1126" s="24"/>
      <c r="F1126" s="22"/>
      <c r="G1126" s="26" t="str">
        <f t="shared" si="17"/>
        <v/>
      </c>
      <c r="H1126" s="25" t="str">
        <f>(IF((COUNTBLANK(E1126))=1,"",(IF((ISERROR((VLOOKUP((IF((VALUE((TEXT(F1126,"mmdd"))))&gt;=801,(YEAR(F1126)),(YEAR(F1126)))),'Master Roster Data'!$M$1721:$N$1730,2,FALSE)))),"Player Appears to Be Too Old or Too Young",(VLOOKUP((IF((VALUE((TEXT(F1126,"mmdd"))))&gt;=801,(YEAR(F1126)),(YEAR(F1126)))),'Master Roster Data'!$M$1721:$N$1730,2,FALSE))))))</f>
        <v/>
      </c>
      <c r="J1126" s="13"/>
    </row>
    <row r="1127" spans="2:10" ht="15" x14ac:dyDescent="0.2">
      <c r="B1127" s="23"/>
      <c r="C1127" s="24"/>
      <c r="D1127" s="23"/>
      <c r="E1127" s="24"/>
      <c r="F1127" s="22"/>
      <c r="G1127" s="26" t="str">
        <f t="shared" si="17"/>
        <v/>
      </c>
      <c r="H1127" s="25" t="str">
        <f>(IF((COUNTBLANK(E1127))=1,"",(IF((ISERROR((VLOOKUP((IF((VALUE((TEXT(F1127,"mmdd"))))&gt;=801,(YEAR(F1127)),(YEAR(F1127)))),'Master Roster Data'!$M$1721:$N$1730,2,FALSE)))),"Player Appears to Be Too Old or Too Young",(VLOOKUP((IF((VALUE((TEXT(F1127,"mmdd"))))&gt;=801,(YEAR(F1127)),(YEAR(F1127)))),'Master Roster Data'!$M$1721:$N$1730,2,FALSE))))))</f>
        <v/>
      </c>
      <c r="J1127" s="13"/>
    </row>
    <row r="1128" spans="2:10" ht="15" x14ac:dyDescent="0.2">
      <c r="B1128" s="23"/>
      <c r="C1128" s="24"/>
      <c r="D1128" s="23"/>
      <c r="E1128" s="24"/>
      <c r="F1128" s="22"/>
      <c r="G1128" s="26" t="str">
        <f t="shared" si="17"/>
        <v/>
      </c>
      <c r="H1128" s="25" t="str">
        <f>(IF((COUNTBLANK(E1128))=1,"",(IF((ISERROR((VLOOKUP((IF((VALUE((TEXT(F1128,"mmdd"))))&gt;=801,(YEAR(F1128)),(YEAR(F1128)))),'Master Roster Data'!$M$1721:$N$1730,2,FALSE)))),"Player Appears to Be Too Old or Too Young",(VLOOKUP((IF((VALUE((TEXT(F1128,"mmdd"))))&gt;=801,(YEAR(F1128)),(YEAR(F1128)))),'Master Roster Data'!$M$1721:$N$1730,2,FALSE))))))</f>
        <v/>
      </c>
      <c r="J1128" s="13"/>
    </row>
    <row r="1129" spans="2:10" ht="15" x14ac:dyDescent="0.2">
      <c r="B1129" s="23"/>
      <c r="C1129" s="24"/>
      <c r="D1129" s="23"/>
      <c r="E1129" s="24"/>
      <c r="F1129" s="22"/>
      <c r="G1129" s="26" t="str">
        <f t="shared" si="17"/>
        <v/>
      </c>
      <c r="H1129" s="25" t="str">
        <f>(IF((COUNTBLANK(E1129))=1,"",(IF((ISERROR((VLOOKUP((IF((VALUE((TEXT(F1129,"mmdd"))))&gt;=801,(YEAR(F1129)),(YEAR(F1129)))),'Master Roster Data'!$M$1721:$N$1730,2,FALSE)))),"Player Appears to Be Too Old or Too Young",(VLOOKUP((IF((VALUE((TEXT(F1129,"mmdd"))))&gt;=801,(YEAR(F1129)),(YEAR(F1129)))),'Master Roster Data'!$M$1721:$N$1730,2,FALSE))))))</f>
        <v/>
      </c>
      <c r="J1129" s="13"/>
    </row>
    <row r="1130" spans="2:10" ht="15" x14ac:dyDescent="0.2">
      <c r="B1130" s="23"/>
      <c r="C1130" s="24"/>
      <c r="D1130" s="23"/>
      <c r="E1130" s="24"/>
      <c r="F1130" s="22"/>
      <c r="G1130" s="26" t="str">
        <f t="shared" si="17"/>
        <v/>
      </c>
      <c r="H1130" s="25" t="str">
        <f>(IF((COUNTBLANK(E1130))=1,"",(IF((ISERROR((VLOOKUP((IF((VALUE((TEXT(F1130,"mmdd"))))&gt;=801,(YEAR(F1130)),(YEAR(F1130)))),'Master Roster Data'!$M$1721:$N$1730,2,FALSE)))),"Player Appears to Be Too Old or Too Young",(VLOOKUP((IF((VALUE((TEXT(F1130,"mmdd"))))&gt;=801,(YEAR(F1130)),(YEAR(F1130)))),'Master Roster Data'!$M$1721:$N$1730,2,FALSE))))))</f>
        <v/>
      </c>
      <c r="J1130" s="13"/>
    </row>
    <row r="1131" spans="2:10" ht="15" x14ac:dyDescent="0.2">
      <c r="B1131" s="23"/>
      <c r="C1131" s="24"/>
      <c r="D1131" s="23"/>
      <c r="E1131" s="24"/>
      <c r="F1131" s="22"/>
      <c r="G1131" s="26" t="str">
        <f t="shared" si="17"/>
        <v/>
      </c>
      <c r="H1131" s="25" t="str">
        <f>(IF((COUNTBLANK(E1131))=1,"",(IF((ISERROR((VLOOKUP((IF((VALUE((TEXT(F1131,"mmdd"))))&gt;=801,(YEAR(F1131)),(YEAR(F1131)))),'Master Roster Data'!$M$1721:$N$1730,2,FALSE)))),"Player Appears to Be Too Old or Too Young",(VLOOKUP((IF((VALUE((TEXT(F1131,"mmdd"))))&gt;=801,(YEAR(F1131)),(YEAR(F1131)))),'Master Roster Data'!$M$1721:$N$1730,2,FALSE))))))</f>
        <v/>
      </c>
      <c r="J1131" s="13"/>
    </row>
    <row r="1132" spans="2:10" ht="15" x14ac:dyDescent="0.2">
      <c r="B1132" s="23"/>
      <c r="C1132" s="24"/>
      <c r="D1132" s="23"/>
      <c r="E1132" s="24"/>
      <c r="F1132" s="22"/>
      <c r="G1132" s="26" t="str">
        <f t="shared" si="17"/>
        <v/>
      </c>
      <c r="H1132" s="25" t="str">
        <f>(IF((COUNTBLANK(E1132))=1,"",(IF((ISERROR((VLOOKUP((IF((VALUE((TEXT(F1132,"mmdd"))))&gt;=801,(YEAR(F1132)),(YEAR(F1132)))),'Master Roster Data'!$M$1721:$N$1730,2,FALSE)))),"Player Appears to Be Too Old or Too Young",(VLOOKUP((IF((VALUE((TEXT(F1132,"mmdd"))))&gt;=801,(YEAR(F1132)),(YEAR(F1132)))),'Master Roster Data'!$M$1721:$N$1730,2,FALSE))))))</f>
        <v/>
      </c>
      <c r="J1132" s="13"/>
    </row>
    <row r="1133" spans="2:10" ht="15" x14ac:dyDescent="0.2">
      <c r="B1133" s="23"/>
      <c r="C1133" s="24"/>
      <c r="D1133" s="23"/>
      <c r="E1133" s="24"/>
      <c r="F1133" s="22"/>
      <c r="G1133" s="26" t="str">
        <f t="shared" si="17"/>
        <v/>
      </c>
      <c r="H1133" s="25" t="str">
        <f>(IF((COUNTBLANK(E1133))=1,"",(IF((ISERROR((VLOOKUP((IF((VALUE((TEXT(F1133,"mmdd"))))&gt;=801,(YEAR(F1133)),(YEAR(F1133)))),'Master Roster Data'!$M$1721:$N$1730,2,FALSE)))),"Player Appears to Be Too Old or Too Young",(VLOOKUP((IF((VALUE((TEXT(F1133,"mmdd"))))&gt;=801,(YEAR(F1133)),(YEAR(F1133)))),'Master Roster Data'!$M$1721:$N$1730,2,FALSE))))))</f>
        <v/>
      </c>
      <c r="J1133" s="13"/>
    </row>
    <row r="1134" spans="2:10" ht="15" x14ac:dyDescent="0.2">
      <c r="B1134" s="23"/>
      <c r="C1134" s="24"/>
      <c r="D1134" s="23"/>
      <c r="E1134" s="24"/>
      <c r="F1134" s="22"/>
      <c r="G1134" s="26" t="str">
        <f t="shared" si="17"/>
        <v/>
      </c>
      <c r="H1134" s="25" t="str">
        <f>(IF((COUNTBLANK(E1134))=1,"",(IF((ISERROR((VLOOKUP((IF((VALUE((TEXT(F1134,"mmdd"))))&gt;=801,(YEAR(F1134)),(YEAR(F1134)))),'Master Roster Data'!$M$1721:$N$1730,2,FALSE)))),"Player Appears to Be Too Old or Too Young",(VLOOKUP((IF((VALUE((TEXT(F1134,"mmdd"))))&gt;=801,(YEAR(F1134)),(YEAR(F1134)))),'Master Roster Data'!$M$1721:$N$1730,2,FALSE))))))</f>
        <v/>
      </c>
      <c r="J1134" s="13"/>
    </row>
    <row r="1135" spans="2:10" ht="15" x14ac:dyDescent="0.2">
      <c r="B1135" s="23"/>
      <c r="C1135" s="24"/>
      <c r="D1135" s="23"/>
      <c r="E1135" s="24"/>
      <c r="F1135" s="22"/>
      <c r="G1135" s="26" t="str">
        <f t="shared" si="17"/>
        <v/>
      </c>
      <c r="H1135" s="25" t="str">
        <f>(IF((COUNTBLANK(E1135))=1,"",(IF((ISERROR((VLOOKUP((IF((VALUE((TEXT(F1135,"mmdd"))))&gt;=801,(YEAR(F1135)),(YEAR(F1135)))),'Master Roster Data'!$M$1721:$N$1730,2,FALSE)))),"Player Appears to Be Too Old or Too Young",(VLOOKUP((IF((VALUE((TEXT(F1135,"mmdd"))))&gt;=801,(YEAR(F1135)),(YEAR(F1135)))),'Master Roster Data'!$M$1721:$N$1730,2,FALSE))))))</f>
        <v/>
      </c>
      <c r="J1135" s="13"/>
    </row>
    <row r="1136" spans="2:10" ht="15" x14ac:dyDescent="0.2">
      <c r="B1136" s="23"/>
      <c r="C1136" s="24"/>
      <c r="D1136" s="23"/>
      <c r="E1136" s="24"/>
      <c r="F1136" s="22"/>
      <c r="G1136" s="26" t="str">
        <f t="shared" si="17"/>
        <v/>
      </c>
      <c r="H1136" s="25" t="str">
        <f>(IF((COUNTBLANK(E1136))=1,"",(IF((ISERROR((VLOOKUP((IF((VALUE((TEXT(F1136,"mmdd"))))&gt;=801,(YEAR(F1136)),(YEAR(F1136)))),'Master Roster Data'!$M$1721:$N$1730,2,FALSE)))),"Player Appears to Be Too Old or Too Young",(VLOOKUP((IF((VALUE((TEXT(F1136,"mmdd"))))&gt;=801,(YEAR(F1136)),(YEAR(F1136)))),'Master Roster Data'!$M$1721:$N$1730,2,FALSE))))))</f>
        <v/>
      </c>
      <c r="J1136" s="13"/>
    </row>
    <row r="1137" spans="2:10" ht="15" x14ac:dyDescent="0.2">
      <c r="B1137" s="23"/>
      <c r="C1137" s="24"/>
      <c r="D1137" s="23"/>
      <c r="E1137" s="24"/>
      <c r="F1137" s="22"/>
      <c r="G1137" s="26" t="str">
        <f t="shared" si="17"/>
        <v/>
      </c>
      <c r="H1137" s="25" t="str">
        <f>(IF((COUNTBLANK(E1137))=1,"",(IF((ISERROR((VLOOKUP((IF((VALUE((TEXT(F1137,"mmdd"))))&gt;=801,(YEAR(F1137)),(YEAR(F1137)))),'Master Roster Data'!$M$1721:$N$1730,2,FALSE)))),"Player Appears to Be Too Old or Too Young",(VLOOKUP((IF((VALUE((TEXT(F1137,"mmdd"))))&gt;=801,(YEAR(F1137)),(YEAR(F1137)))),'Master Roster Data'!$M$1721:$N$1730,2,FALSE))))))</f>
        <v/>
      </c>
      <c r="J1137" s="13"/>
    </row>
    <row r="1138" spans="2:10" ht="15" x14ac:dyDescent="0.2">
      <c r="B1138" s="23"/>
      <c r="C1138" s="24"/>
      <c r="D1138" s="23"/>
      <c r="E1138" s="24"/>
      <c r="F1138" s="22"/>
      <c r="G1138" s="26" t="str">
        <f t="shared" si="17"/>
        <v/>
      </c>
      <c r="H1138" s="25" t="str">
        <f>(IF((COUNTBLANK(E1138))=1,"",(IF((ISERROR((VLOOKUP((IF((VALUE((TEXT(F1138,"mmdd"))))&gt;=801,(YEAR(F1138)),(YEAR(F1138)))),'Master Roster Data'!$M$1721:$N$1730,2,FALSE)))),"Player Appears to Be Too Old or Too Young",(VLOOKUP((IF((VALUE((TEXT(F1138,"mmdd"))))&gt;=801,(YEAR(F1138)),(YEAR(F1138)))),'Master Roster Data'!$M$1721:$N$1730,2,FALSE))))))</f>
        <v/>
      </c>
      <c r="J1138" s="13"/>
    </row>
    <row r="1139" spans="2:10" ht="15" x14ac:dyDescent="0.2">
      <c r="B1139" s="23"/>
      <c r="C1139" s="24"/>
      <c r="D1139" s="23"/>
      <c r="E1139" s="24"/>
      <c r="F1139" s="22"/>
      <c r="G1139" s="26" t="str">
        <f t="shared" si="17"/>
        <v/>
      </c>
      <c r="H1139" s="25" t="str">
        <f>(IF((COUNTBLANK(E1139))=1,"",(IF((ISERROR((VLOOKUP((IF((VALUE((TEXT(F1139,"mmdd"))))&gt;=801,(YEAR(F1139)),(YEAR(F1139)))),'Master Roster Data'!$M$1721:$N$1730,2,FALSE)))),"Player Appears to Be Too Old or Too Young",(VLOOKUP((IF((VALUE((TEXT(F1139,"mmdd"))))&gt;=801,(YEAR(F1139)),(YEAR(F1139)))),'Master Roster Data'!$M$1721:$N$1730,2,FALSE))))))</f>
        <v/>
      </c>
      <c r="J1139" s="13"/>
    </row>
    <row r="1140" spans="2:10" ht="15" x14ac:dyDescent="0.2">
      <c r="B1140" s="23"/>
      <c r="C1140" s="24"/>
      <c r="D1140" s="23"/>
      <c r="E1140" s="24"/>
      <c r="F1140" s="22"/>
      <c r="G1140" s="26" t="str">
        <f t="shared" si="17"/>
        <v/>
      </c>
      <c r="H1140" s="25" t="str">
        <f>(IF((COUNTBLANK(E1140))=1,"",(IF((ISERROR((VLOOKUP((IF((VALUE((TEXT(F1140,"mmdd"))))&gt;=801,(YEAR(F1140)),(YEAR(F1140)))),'Master Roster Data'!$M$1721:$N$1730,2,FALSE)))),"Player Appears to Be Too Old or Too Young",(VLOOKUP((IF((VALUE((TEXT(F1140,"mmdd"))))&gt;=801,(YEAR(F1140)),(YEAR(F1140)))),'Master Roster Data'!$M$1721:$N$1730,2,FALSE))))))</f>
        <v/>
      </c>
      <c r="J1140" s="13"/>
    </row>
    <row r="1141" spans="2:10" ht="15" x14ac:dyDescent="0.2">
      <c r="B1141" s="23"/>
      <c r="C1141" s="24"/>
      <c r="D1141" s="23"/>
      <c r="E1141" s="24"/>
      <c r="F1141" s="22"/>
      <c r="G1141" s="26" t="str">
        <f t="shared" si="17"/>
        <v/>
      </c>
      <c r="H1141" s="25" t="str">
        <f>(IF((COUNTBLANK(E1141))=1,"",(IF((ISERROR((VLOOKUP((IF((VALUE((TEXT(F1141,"mmdd"))))&gt;=801,(YEAR(F1141)),(YEAR(F1141)))),'Master Roster Data'!$M$1721:$N$1730,2,FALSE)))),"Player Appears to Be Too Old or Too Young",(VLOOKUP((IF((VALUE((TEXT(F1141,"mmdd"))))&gt;=801,(YEAR(F1141)),(YEAR(F1141)))),'Master Roster Data'!$M$1721:$N$1730,2,FALSE))))))</f>
        <v/>
      </c>
      <c r="J1141" s="13"/>
    </row>
    <row r="1142" spans="2:10" ht="15" x14ac:dyDescent="0.2">
      <c r="B1142" s="23"/>
      <c r="C1142" s="24"/>
      <c r="D1142" s="23"/>
      <c r="E1142" s="24"/>
      <c r="F1142" s="22"/>
      <c r="G1142" s="26" t="str">
        <f t="shared" si="17"/>
        <v/>
      </c>
      <c r="H1142" s="25" t="str">
        <f>(IF((COUNTBLANK(E1142))=1,"",(IF((ISERROR((VLOOKUP((IF((VALUE((TEXT(F1142,"mmdd"))))&gt;=801,(YEAR(F1142)),(YEAR(F1142)))),'Master Roster Data'!$M$1721:$N$1730,2,FALSE)))),"Player Appears to Be Too Old or Too Young",(VLOOKUP((IF((VALUE((TEXT(F1142,"mmdd"))))&gt;=801,(YEAR(F1142)),(YEAR(F1142)))),'Master Roster Data'!$M$1721:$N$1730,2,FALSE))))))</f>
        <v/>
      </c>
      <c r="J1142" s="13"/>
    </row>
    <row r="1143" spans="2:10" ht="15" x14ac:dyDescent="0.2">
      <c r="B1143" s="23"/>
      <c r="C1143" s="24"/>
      <c r="D1143" s="23"/>
      <c r="E1143" s="24"/>
      <c r="F1143" s="22"/>
      <c r="G1143" s="26" t="str">
        <f t="shared" si="17"/>
        <v/>
      </c>
      <c r="H1143" s="25" t="str">
        <f>(IF((COUNTBLANK(E1143))=1,"",(IF((ISERROR((VLOOKUP((IF((VALUE((TEXT(F1143,"mmdd"))))&gt;=801,(YEAR(F1143)),(YEAR(F1143)))),'Master Roster Data'!$M$1721:$N$1730,2,FALSE)))),"Player Appears to Be Too Old or Too Young",(VLOOKUP((IF((VALUE((TEXT(F1143,"mmdd"))))&gt;=801,(YEAR(F1143)),(YEAR(F1143)))),'Master Roster Data'!$M$1721:$N$1730,2,FALSE))))))</f>
        <v/>
      </c>
      <c r="J1143" s="13"/>
    </row>
    <row r="1144" spans="2:10" ht="15" x14ac:dyDescent="0.2">
      <c r="B1144" s="23"/>
      <c r="C1144" s="24"/>
      <c r="D1144" s="23"/>
      <c r="E1144" s="24"/>
      <c r="F1144" s="22"/>
      <c r="G1144" s="26" t="str">
        <f t="shared" si="17"/>
        <v/>
      </c>
      <c r="H1144" s="25" t="str">
        <f>(IF((COUNTBLANK(E1144))=1,"",(IF((ISERROR((VLOOKUP((IF((VALUE((TEXT(F1144,"mmdd"))))&gt;=801,(YEAR(F1144)),(YEAR(F1144)))),'Master Roster Data'!$M$1721:$N$1730,2,FALSE)))),"Player Appears to Be Too Old or Too Young",(VLOOKUP((IF((VALUE((TEXT(F1144,"mmdd"))))&gt;=801,(YEAR(F1144)),(YEAR(F1144)))),'Master Roster Data'!$M$1721:$N$1730,2,FALSE))))))</f>
        <v/>
      </c>
      <c r="J1144" s="13"/>
    </row>
    <row r="1145" spans="2:10" ht="15" x14ac:dyDescent="0.2">
      <c r="B1145" s="23"/>
      <c r="C1145" s="24"/>
      <c r="D1145" s="23"/>
      <c r="E1145" s="24"/>
      <c r="F1145" s="22"/>
      <c r="G1145" s="26" t="str">
        <f t="shared" si="17"/>
        <v/>
      </c>
      <c r="H1145" s="25" t="str">
        <f>(IF((COUNTBLANK(E1145))=1,"",(IF((ISERROR((VLOOKUP((IF((VALUE((TEXT(F1145,"mmdd"))))&gt;=801,(YEAR(F1145)),(YEAR(F1145)))),'Master Roster Data'!$M$1721:$N$1730,2,FALSE)))),"Player Appears to Be Too Old or Too Young",(VLOOKUP((IF((VALUE((TEXT(F1145,"mmdd"))))&gt;=801,(YEAR(F1145)),(YEAR(F1145)))),'Master Roster Data'!$M$1721:$N$1730,2,FALSE))))))</f>
        <v/>
      </c>
      <c r="J1145" s="13"/>
    </row>
    <row r="1146" spans="2:10" ht="15" x14ac:dyDescent="0.2">
      <c r="B1146" s="23"/>
      <c r="C1146" s="24"/>
      <c r="D1146" s="23"/>
      <c r="E1146" s="24"/>
      <c r="F1146" s="22"/>
      <c r="G1146" s="26" t="str">
        <f t="shared" si="17"/>
        <v/>
      </c>
      <c r="H1146" s="25" t="str">
        <f>(IF((COUNTBLANK(E1146))=1,"",(IF((ISERROR((VLOOKUP((IF((VALUE((TEXT(F1146,"mmdd"))))&gt;=801,(YEAR(F1146)),(YEAR(F1146)))),'Master Roster Data'!$M$1721:$N$1730,2,FALSE)))),"Player Appears to Be Too Old or Too Young",(VLOOKUP((IF((VALUE((TEXT(F1146,"mmdd"))))&gt;=801,(YEAR(F1146)),(YEAR(F1146)))),'Master Roster Data'!$M$1721:$N$1730,2,FALSE))))))</f>
        <v/>
      </c>
      <c r="J1146" s="13"/>
    </row>
    <row r="1147" spans="2:10" ht="15" x14ac:dyDescent="0.2">
      <c r="B1147" s="23"/>
      <c r="C1147" s="24"/>
      <c r="D1147" s="23"/>
      <c r="E1147" s="24"/>
      <c r="F1147" s="22"/>
      <c r="G1147" s="26" t="str">
        <f t="shared" si="17"/>
        <v/>
      </c>
      <c r="H1147" s="25" t="str">
        <f>(IF((COUNTBLANK(E1147))=1,"",(IF((ISERROR((VLOOKUP((IF((VALUE((TEXT(F1147,"mmdd"))))&gt;=801,(YEAR(F1147)),(YEAR(F1147)))),'Master Roster Data'!$M$1721:$N$1730,2,FALSE)))),"Player Appears to Be Too Old or Too Young",(VLOOKUP((IF((VALUE((TEXT(F1147,"mmdd"))))&gt;=801,(YEAR(F1147)),(YEAR(F1147)))),'Master Roster Data'!$M$1721:$N$1730,2,FALSE))))))</f>
        <v/>
      </c>
      <c r="J1147" s="13"/>
    </row>
    <row r="1148" spans="2:10" ht="15" x14ac:dyDescent="0.2">
      <c r="B1148" s="23"/>
      <c r="C1148" s="24"/>
      <c r="D1148" s="23"/>
      <c r="E1148" s="24"/>
      <c r="F1148" s="22"/>
      <c r="G1148" s="26" t="str">
        <f t="shared" si="17"/>
        <v/>
      </c>
      <c r="H1148" s="25" t="str">
        <f>(IF((COUNTBLANK(E1148))=1,"",(IF((ISERROR((VLOOKUP((IF((VALUE((TEXT(F1148,"mmdd"))))&gt;=801,(YEAR(F1148)),(YEAR(F1148)))),'Master Roster Data'!$M$1721:$N$1730,2,FALSE)))),"Player Appears to Be Too Old or Too Young",(VLOOKUP((IF((VALUE((TEXT(F1148,"mmdd"))))&gt;=801,(YEAR(F1148)),(YEAR(F1148)))),'Master Roster Data'!$M$1721:$N$1730,2,FALSE))))))</f>
        <v/>
      </c>
      <c r="J1148" s="13"/>
    </row>
    <row r="1149" spans="2:10" ht="15" x14ac:dyDescent="0.2">
      <c r="B1149" s="23"/>
      <c r="C1149" s="24"/>
      <c r="D1149" s="23"/>
      <c r="E1149" s="24"/>
      <c r="F1149" s="22"/>
      <c r="G1149" s="26" t="str">
        <f t="shared" si="17"/>
        <v/>
      </c>
      <c r="H1149" s="25" t="str">
        <f>(IF((COUNTBLANK(E1149))=1,"",(IF((ISERROR((VLOOKUP((IF((VALUE((TEXT(F1149,"mmdd"))))&gt;=801,(YEAR(F1149)),(YEAR(F1149)))),'Master Roster Data'!$M$1721:$N$1730,2,FALSE)))),"Player Appears to Be Too Old or Too Young",(VLOOKUP((IF((VALUE((TEXT(F1149,"mmdd"))))&gt;=801,(YEAR(F1149)),(YEAR(F1149)))),'Master Roster Data'!$M$1721:$N$1730,2,FALSE))))))</f>
        <v/>
      </c>
      <c r="J1149" s="13"/>
    </row>
    <row r="1150" spans="2:10" ht="15" x14ac:dyDescent="0.2">
      <c r="B1150" s="23"/>
      <c r="C1150" s="24"/>
      <c r="D1150" s="23"/>
      <c r="E1150" s="24"/>
      <c r="F1150" s="22"/>
      <c r="G1150" s="26" t="str">
        <f t="shared" si="17"/>
        <v/>
      </c>
      <c r="H1150" s="25" t="str">
        <f>(IF((COUNTBLANK(E1150))=1,"",(IF((ISERROR((VLOOKUP((IF((VALUE((TEXT(F1150,"mmdd"))))&gt;=801,(YEAR(F1150)),(YEAR(F1150)))),'Master Roster Data'!$M$1721:$N$1730,2,FALSE)))),"Player Appears to Be Too Old or Too Young",(VLOOKUP((IF((VALUE((TEXT(F1150,"mmdd"))))&gt;=801,(YEAR(F1150)),(YEAR(F1150)))),'Master Roster Data'!$M$1721:$N$1730,2,FALSE))))))</f>
        <v/>
      </c>
      <c r="J1150" s="13"/>
    </row>
    <row r="1151" spans="2:10" ht="15" x14ac:dyDescent="0.2">
      <c r="B1151" s="23"/>
      <c r="C1151" s="24"/>
      <c r="D1151" s="23"/>
      <c r="E1151" s="24"/>
      <c r="F1151" s="22"/>
      <c r="G1151" s="26" t="str">
        <f t="shared" si="17"/>
        <v/>
      </c>
      <c r="H1151" s="25" t="str">
        <f>(IF((COUNTBLANK(E1151))=1,"",(IF((ISERROR((VLOOKUP((IF((VALUE((TEXT(F1151,"mmdd"))))&gt;=801,(YEAR(F1151)),(YEAR(F1151)))),'Master Roster Data'!$M$1721:$N$1730,2,FALSE)))),"Player Appears to Be Too Old or Too Young",(VLOOKUP((IF((VALUE((TEXT(F1151,"mmdd"))))&gt;=801,(YEAR(F1151)),(YEAR(F1151)))),'Master Roster Data'!$M$1721:$N$1730,2,FALSE))))))</f>
        <v/>
      </c>
      <c r="J1151" s="13"/>
    </row>
    <row r="1152" spans="2:10" ht="15" x14ac:dyDescent="0.2">
      <c r="B1152" s="23"/>
      <c r="C1152" s="24"/>
      <c r="D1152" s="23"/>
      <c r="E1152" s="24"/>
      <c r="F1152" s="22"/>
      <c r="G1152" s="26" t="str">
        <f t="shared" si="17"/>
        <v/>
      </c>
      <c r="H1152" s="25" t="str">
        <f>(IF((COUNTBLANK(E1152))=1,"",(IF((ISERROR((VLOOKUP((IF((VALUE((TEXT(F1152,"mmdd"))))&gt;=801,(YEAR(F1152)),(YEAR(F1152)))),'Master Roster Data'!$M$1721:$N$1730,2,FALSE)))),"Player Appears to Be Too Old or Too Young",(VLOOKUP((IF((VALUE((TEXT(F1152,"mmdd"))))&gt;=801,(YEAR(F1152)),(YEAR(F1152)))),'Master Roster Data'!$M$1721:$N$1730,2,FALSE))))))</f>
        <v/>
      </c>
      <c r="J1152" s="13"/>
    </row>
    <row r="1153" spans="2:10" ht="15" x14ac:dyDescent="0.2">
      <c r="B1153" s="23"/>
      <c r="C1153" s="24"/>
      <c r="D1153" s="23"/>
      <c r="E1153" s="24"/>
      <c r="F1153" s="22"/>
      <c r="G1153" s="26" t="str">
        <f t="shared" si="17"/>
        <v/>
      </c>
      <c r="H1153" s="25" t="str">
        <f>(IF((COUNTBLANK(E1153))=1,"",(IF((ISERROR((VLOOKUP((IF((VALUE((TEXT(F1153,"mmdd"))))&gt;=801,(YEAR(F1153)),(YEAR(F1153)))),'Master Roster Data'!$M$1721:$N$1730,2,FALSE)))),"Player Appears to Be Too Old or Too Young",(VLOOKUP((IF((VALUE((TEXT(F1153,"mmdd"))))&gt;=801,(YEAR(F1153)),(YEAR(F1153)))),'Master Roster Data'!$M$1721:$N$1730,2,FALSE))))))</f>
        <v/>
      </c>
      <c r="J1153" s="13"/>
    </row>
    <row r="1154" spans="2:10" ht="15" x14ac:dyDescent="0.2">
      <c r="B1154" s="23"/>
      <c r="C1154" s="24"/>
      <c r="D1154" s="23"/>
      <c r="E1154" s="24"/>
      <c r="F1154" s="22"/>
      <c r="G1154" s="26" t="str">
        <f t="shared" si="17"/>
        <v/>
      </c>
      <c r="H1154" s="25" t="str">
        <f>(IF((COUNTBLANK(E1154))=1,"",(IF((ISERROR((VLOOKUP((IF((VALUE((TEXT(F1154,"mmdd"))))&gt;=801,(YEAR(F1154)),(YEAR(F1154)))),'Master Roster Data'!$M$1721:$N$1730,2,FALSE)))),"Player Appears to Be Too Old or Too Young",(VLOOKUP((IF((VALUE((TEXT(F1154,"mmdd"))))&gt;=801,(YEAR(F1154)),(YEAR(F1154)))),'Master Roster Data'!$M$1721:$N$1730,2,FALSE))))))</f>
        <v/>
      </c>
      <c r="J1154" s="13"/>
    </row>
    <row r="1155" spans="2:10" ht="15" x14ac:dyDescent="0.2">
      <c r="B1155" s="23"/>
      <c r="C1155" s="24"/>
      <c r="D1155" s="23"/>
      <c r="E1155" s="24"/>
      <c r="F1155" s="22"/>
      <c r="G1155" s="26" t="str">
        <f t="shared" si="17"/>
        <v/>
      </c>
      <c r="H1155" s="25" t="str">
        <f>(IF((COUNTBLANK(E1155))=1,"",(IF((ISERROR((VLOOKUP((IF((VALUE((TEXT(F1155,"mmdd"))))&gt;=801,(YEAR(F1155)),(YEAR(F1155)))),'Master Roster Data'!$M$1721:$N$1730,2,FALSE)))),"Player Appears to Be Too Old or Too Young",(VLOOKUP((IF((VALUE((TEXT(F1155,"mmdd"))))&gt;=801,(YEAR(F1155)),(YEAR(F1155)))),'Master Roster Data'!$M$1721:$N$1730,2,FALSE))))))</f>
        <v/>
      </c>
      <c r="J1155" s="13"/>
    </row>
    <row r="1156" spans="2:10" ht="15" x14ac:dyDescent="0.2">
      <c r="B1156" s="23"/>
      <c r="C1156" s="24"/>
      <c r="D1156" s="23"/>
      <c r="E1156" s="24"/>
      <c r="F1156" s="22"/>
      <c r="G1156" s="26" t="str">
        <f t="shared" si="17"/>
        <v/>
      </c>
      <c r="H1156" s="25" t="str">
        <f>(IF((COUNTBLANK(E1156))=1,"",(IF((ISERROR((VLOOKUP((IF((VALUE((TEXT(F1156,"mmdd"))))&gt;=801,(YEAR(F1156)),(YEAR(F1156)))),'Master Roster Data'!$M$1721:$N$1730,2,FALSE)))),"Player Appears to Be Too Old or Too Young",(VLOOKUP((IF((VALUE((TEXT(F1156,"mmdd"))))&gt;=801,(YEAR(F1156)),(YEAR(F1156)))),'Master Roster Data'!$M$1721:$N$1730,2,FALSE))))))</f>
        <v/>
      </c>
      <c r="J1156" s="13"/>
    </row>
    <row r="1157" spans="2:10" ht="15" x14ac:dyDescent="0.2">
      <c r="B1157" s="23"/>
      <c r="C1157" s="24"/>
      <c r="D1157" s="23"/>
      <c r="E1157" s="24"/>
      <c r="F1157" s="22"/>
      <c r="G1157" s="26" t="str">
        <f t="shared" si="17"/>
        <v/>
      </c>
      <c r="H1157" s="25" t="str">
        <f>(IF((COUNTBLANK(E1157))=1,"",(IF((ISERROR((VLOOKUP((IF((VALUE((TEXT(F1157,"mmdd"))))&gt;=801,(YEAR(F1157)),(YEAR(F1157)))),'Master Roster Data'!$M$1721:$N$1730,2,FALSE)))),"Player Appears to Be Too Old or Too Young",(VLOOKUP((IF((VALUE((TEXT(F1157,"mmdd"))))&gt;=801,(YEAR(F1157)),(YEAR(F1157)))),'Master Roster Data'!$M$1721:$N$1730,2,FALSE))))))</f>
        <v/>
      </c>
      <c r="J1157" s="13"/>
    </row>
    <row r="1158" spans="2:10" ht="15" x14ac:dyDescent="0.2">
      <c r="B1158" s="23"/>
      <c r="C1158" s="24"/>
      <c r="D1158" s="23"/>
      <c r="E1158" s="24"/>
      <c r="F1158" s="22"/>
      <c r="G1158" s="26" t="str">
        <f t="shared" ref="G1158:G1221" si="18">(IF(H1158&gt;(MID(B1158,1,3)),"Waiver Required",""))</f>
        <v/>
      </c>
      <c r="H1158" s="25" t="str">
        <f>(IF((COUNTBLANK(E1158))=1,"",(IF((ISERROR((VLOOKUP((IF((VALUE((TEXT(F1158,"mmdd"))))&gt;=801,(YEAR(F1158)),(YEAR(F1158)))),'Master Roster Data'!$M$1721:$N$1730,2,FALSE)))),"Player Appears to Be Too Old or Too Young",(VLOOKUP((IF((VALUE((TEXT(F1158,"mmdd"))))&gt;=801,(YEAR(F1158)),(YEAR(F1158)))),'Master Roster Data'!$M$1721:$N$1730,2,FALSE))))))</f>
        <v/>
      </c>
      <c r="J1158" s="13"/>
    </row>
    <row r="1159" spans="2:10" ht="15" x14ac:dyDescent="0.2">
      <c r="B1159" s="23"/>
      <c r="C1159" s="24"/>
      <c r="D1159" s="23"/>
      <c r="E1159" s="24"/>
      <c r="F1159" s="22"/>
      <c r="G1159" s="26" t="str">
        <f t="shared" si="18"/>
        <v/>
      </c>
      <c r="H1159" s="25" t="str">
        <f>(IF((COUNTBLANK(E1159))=1,"",(IF((ISERROR((VLOOKUP((IF((VALUE((TEXT(F1159,"mmdd"))))&gt;=801,(YEAR(F1159)),(YEAR(F1159)))),'Master Roster Data'!$M$1721:$N$1730,2,FALSE)))),"Player Appears to Be Too Old or Too Young",(VLOOKUP((IF((VALUE((TEXT(F1159,"mmdd"))))&gt;=801,(YEAR(F1159)),(YEAR(F1159)))),'Master Roster Data'!$M$1721:$N$1730,2,FALSE))))))</f>
        <v/>
      </c>
      <c r="J1159" s="13"/>
    </row>
    <row r="1160" spans="2:10" ht="15" x14ac:dyDescent="0.2">
      <c r="B1160" s="23"/>
      <c r="C1160" s="24"/>
      <c r="D1160" s="23"/>
      <c r="E1160" s="24"/>
      <c r="F1160" s="22"/>
      <c r="G1160" s="26" t="str">
        <f t="shared" si="18"/>
        <v/>
      </c>
      <c r="H1160" s="25" t="str">
        <f>(IF((COUNTBLANK(E1160))=1,"",(IF((ISERROR((VLOOKUP((IF((VALUE((TEXT(F1160,"mmdd"))))&gt;=801,(YEAR(F1160)),(YEAR(F1160)))),'Master Roster Data'!$M$1721:$N$1730,2,FALSE)))),"Player Appears to Be Too Old or Too Young",(VLOOKUP((IF((VALUE((TEXT(F1160,"mmdd"))))&gt;=801,(YEAR(F1160)),(YEAR(F1160)))),'Master Roster Data'!$M$1721:$N$1730,2,FALSE))))))</f>
        <v/>
      </c>
      <c r="J1160" s="13"/>
    </row>
    <row r="1161" spans="2:10" ht="15" x14ac:dyDescent="0.2">
      <c r="B1161" s="23"/>
      <c r="C1161" s="24"/>
      <c r="D1161" s="23"/>
      <c r="E1161" s="24"/>
      <c r="F1161" s="22"/>
      <c r="G1161" s="26" t="str">
        <f t="shared" si="18"/>
        <v/>
      </c>
      <c r="H1161" s="25" t="str">
        <f>(IF((COUNTBLANK(E1161))=1,"",(IF((ISERROR((VLOOKUP((IF((VALUE((TEXT(F1161,"mmdd"))))&gt;=801,(YEAR(F1161)),(YEAR(F1161)))),'Master Roster Data'!$M$1721:$N$1730,2,FALSE)))),"Player Appears to Be Too Old or Too Young",(VLOOKUP((IF((VALUE((TEXT(F1161,"mmdd"))))&gt;=801,(YEAR(F1161)),(YEAR(F1161)))),'Master Roster Data'!$M$1721:$N$1730,2,FALSE))))))</f>
        <v/>
      </c>
      <c r="J1161" s="13"/>
    </row>
    <row r="1162" spans="2:10" ht="15" x14ac:dyDescent="0.2">
      <c r="B1162" s="23"/>
      <c r="C1162" s="24"/>
      <c r="D1162" s="23"/>
      <c r="E1162" s="24"/>
      <c r="F1162" s="22"/>
      <c r="G1162" s="26" t="str">
        <f t="shared" si="18"/>
        <v/>
      </c>
      <c r="H1162" s="25" t="str">
        <f>(IF((COUNTBLANK(E1162))=1,"",(IF((ISERROR((VLOOKUP((IF((VALUE((TEXT(F1162,"mmdd"))))&gt;=801,(YEAR(F1162)),(YEAR(F1162)))),'Master Roster Data'!$M$1721:$N$1730,2,FALSE)))),"Player Appears to Be Too Old or Too Young",(VLOOKUP((IF((VALUE((TEXT(F1162,"mmdd"))))&gt;=801,(YEAR(F1162)),(YEAR(F1162)))),'Master Roster Data'!$M$1721:$N$1730,2,FALSE))))))</f>
        <v/>
      </c>
      <c r="J1162" s="13"/>
    </row>
    <row r="1163" spans="2:10" ht="15" x14ac:dyDescent="0.2">
      <c r="B1163" s="23"/>
      <c r="C1163" s="24"/>
      <c r="D1163" s="23"/>
      <c r="E1163" s="24"/>
      <c r="F1163" s="22"/>
      <c r="G1163" s="26" t="str">
        <f t="shared" si="18"/>
        <v/>
      </c>
      <c r="H1163" s="25" t="str">
        <f>(IF((COUNTBLANK(E1163))=1,"",(IF((ISERROR((VLOOKUP((IF((VALUE((TEXT(F1163,"mmdd"))))&gt;=801,(YEAR(F1163)),(YEAR(F1163)))),'Master Roster Data'!$M$1721:$N$1730,2,FALSE)))),"Player Appears to Be Too Old or Too Young",(VLOOKUP((IF((VALUE((TEXT(F1163,"mmdd"))))&gt;=801,(YEAR(F1163)),(YEAR(F1163)))),'Master Roster Data'!$M$1721:$N$1730,2,FALSE))))))</f>
        <v/>
      </c>
      <c r="J1163" s="13"/>
    </row>
    <row r="1164" spans="2:10" ht="15" x14ac:dyDescent="0.2">
      <c r="B1164" s="23"/>
      <c r="C1164" s="24"/>
      <c r="D1164" s="23"/>
      <c r="E1164" s="24"/>
      <c r="F1164" s="22"/>
      <c r="G1164" s="26" t="str">
        <f t="shared" si="18"/>
        <v/>
      </c>
      <c r="H1164" s="25" t="str">
        <f>(IF((COUNTBLANK(E1164))=1,"",(IF((ISERROR((VLOOKUP((IF((VALUE((TEXT(F1164,"mmdd"))))&gt;=801,(YEAR(F1164)),(YEAR(F1164)))),'Master Roster Data'!$M$1721:$N$1730,2,FALSE)))),"Player Appears to Be Too Old or Too Young",(VLOOKUP((IF((VALUE((TEXT(F1164,"mmdd"))))&gt;=801,(YEAR(F1164)),(YEAR(F1164)))),'Master Roster Data'!$M$1721:$N$1730,2,FALSE))))))</f>
        <v/>
      </c>
      <c r="J1164" s="13"/>
    </row>
    <row r="1165" spans="2:10" ht="15" x14ac:dyDescent="0.2">
      <c r="B1165" s="23"/>
      <c r="C1165" s="24"/>
      <c r="D1165" s="23"/>
      <c r="E1165" s="24"/>
      <c r="F1165" s="22"/>
      <c r="G1165" s="26" t="str">
        <f t="shared" si="18"/>
        <v/>
      </c>
      <c r="H1165" s="25" t="str">
        <f>(IF((COUNTBLANK(E1165))=1,"",(IF((ISERROR((VLOOKUP((IF((VALUE((TEXT(F1165,"mmdd"))))&gt;=801,(YEAR(F1165)),(YEAR(F1165)))),'Master Roster Data'!$M$1721:$N$1730,2,FALSE)))),"Player Appears to Be Too Old or Too Young",(VLOOKUP((IF((VALUE((TEXT(F1165,"mmdd"))))&gt;=801,(YEAR(F1165)),(YEAR(F1165)))),'Master Roster Data'!$M$1721:$N$1730,2,FALSE))))))</f>
        <v/>
      </c>
      <c r="J1165" s="13"/>
    </row>
    <row r="1166" spans="2:10" ht="15" x14ac:dyDescent="0.2">
      <c r="B1166" s="23"/>
      <c r="C1166" s="24"/>
      <c r="D1166" s="23"/>
      <c r="E1166" s="24"/>
      <c r="F1166" s="22"/>
      <c r="G1166" s="26" t="str">
        <f t="shared" si="18"/>
        <v/>
      </c>
      <c r="H1166" s="25" t="str">
        <f>(IF((COUNTBLANK(E1166))=1,"",(IF((ISERROR((VLOOKUP((IF((VALUE((TEXT(F1166,"mmdd"))))&gt;=801,(YEAR(F1166)),(YEAR(F1166)))),'Master Roster Data'!$M$1721:$N$1730,2,FALSE)))),"Player Appears to Be Too Old or Too Young",(VLOOKUP((IF((VALUE((TEXT(F1166,"mmdd"))))&gt;=801,(YEAR(F1166)),(YEAR(F1166)))),'Master Roster Data'!$M$1721:$N$1730,2,FALSE))))))</f>
        <v/>
      </c>
      <c r="J1166" s="13"/>
    </row>
    <row r="1167" spans="2:10" ht="15" x14ac:dyDescent="0.2">
      <c r="B1167" s="23"/>
      <c r="C1167" s="24"/>
      <c r="D1167" s="23"/>
      <c r="E1167" s="24"/>
      <c r="F1167" s="22"/>
      <c r="G1167" s="26" t="str">
        <f t="shared" si="18"/>
        <v/>
      </c>
      <c r="H1167" s="25" t="str">
        <f>(IF((COUNTBLANK(E1167))=1,"",(IF((ISERROR((VLOOKUP((IF((VALUE((TEXT(F1167,"mmdd"))))&gt;=801,(YEAR(F1167)),(YEAR(F1167)))),'Master Roster Data'!$M$1721:$N$1730,2,FALSE)))),"Player Appears to Be Too Old or Too Young",(VLOOKUP((IF((VALUE((TEXT(F1167,"mmdd"))))&gt;=801,(YEAR(F1167)),(YEAR(F1167)))),'Master Roster Data'!$M$1721:$N$1730,2,FALSE))))))</f>
        <v/>
      </c>
      <c r="J1167" s="13"/>
    </row>
    <row r="1168" spans="2:10" ht="15" x14ac:dyDescent="0.2">
      <c r="B1168" s="23"/>
      <c r="C1168" s="24"/>
      <c r="D1168" s="23"/>
      <c r="E1168" s="24"/>
      <c r="F1168" s="22"/>
      <c r="G1168" s="26" t="str">
        <f t="shared" si="18"/>
        <v/>
      </c>
      <c r="H1168" s="25" t="str">
        <f>(IF((COUNTBLANK(E1168))=1,"",(IF((ISERROR((VLOOKUP((IF((VALUE((TEXT(F1168,"mmdd"))))&gt;=801,(YEAR(F1168)),(YEAR(F1168)))),'Master Roster Data'!$M$1721:$N$1730,2,FALSE)))),"Player Appears to Be Too Old or Too Young",(VLOOKUP((IF((VALUE((TEXT(F1168,"mmdd"))))&gt;=801,(YEAR(F1168)),(YEAR(F1168)))),'Master Roster Data'!$M$1721:$N$1730,2,FALSE))))))</f>
        <v/>
      </c>
      <c r="J1168" s="13"/>
    </row>
    <row r="1169" spans="2:10" ht="15" x14ac:dyDescent="0.2">
      <c r="B1169" s="23"/>
      <c r="C1169" s="24"/>
      <c r="D1169" s="23"/>
      <c r="E1169" s="24"/>
      <c r="F1169" s="22"/>
      <c r="G1169" s="26" t="str">
        <f t="shared" si="18"/>
        <v/>
      </c>
      <c r="H1169" s="25" t="str">
        <f>(IF((COUNTBLANK(E1169))=1,"",(IF((ISERROR((VLOOKUP((IF((VALUE((TEXT(F1169,"mmdd"))))&gt;=801,(YEAR(F1169)),(YEAR(F1169)))),'Master Roster Data'!$M$1721:$N$1730,2,FALSE)))),"Player Appears to Be Too Old or Too Young",(VLOOKUP((IF((VALUE((TEXT(F1169,"mmdd"))))&gt;=801,(YEAR(F1169)),(YEAR(F1169)))),'Master Roster Data'!$M$1721:$N$1730,2,FALSE))))))</f>
        <v/>
      </c>
      <c r="J1169" s="13"/>
    </row>
    <row r="1170" spans="2:10" ht="15" x14ac:dyDescent="0.2">
      <c r="B1170" s="23"/>
      <c r="C1170" s="24"/>
      <c r="D1170" s="23"/>
      <c r="E1170" s="24"/>
      <c r="F1170" s="22"/>
      <c r="G1170" s="26" t="str">
        <f t="shared" si="18"/>
        <v/>
      </c>
      <c r="H1170" s="25" t="str">
        <f>(IF((COUNTBLANK(E1170))=1,"",(IF((ISERROR((VLOOKUP((IF((VALUE((TEXT(F1170,"mmdd"))))&gt;=801,(YEAR(F1170)),(YEAR(F1170)))),'Master Roster Data'!$M$1721:$N$1730,2,FALSE)))),"Player Appears to Be Too Old or Too Young",(VLOOKUP((IF((VALUE((TEXT(F1170,"mmdd"))))&gt;=801,(YEAR(F1170)),(YEAR(F1170)))),'Master Roster Data'!$M$1721:$N$1730,2,FALSE))))))</f>
        <v/>
      </c>
      <c r="J1170" s="13"/>
    </row>
    <row r="1171" spans="2:10" ht="15" x14ac:dyDescent="0.2">
      <c r="B1171" s="23"/>
      <c r="C1171" s="24"/>
      <c r="D1171" s="23"/>
      <c r="E1171" s="24"/>
      <c r="F1171" s="22"/>
      <c r="G1171" s="26" t="str">
        <f t="shared" si="18"/>
        <v/>
      </c>
      <c r="H1171" s="25" t="str">
        <f>(IF((COUNTBLANK(E1171))=1,"",(IF((ISERROR((VLOOKUP((IF((VALUE((TEXT(F1171,"mmdd"))))&gt;=801,(YEAR(F1171)),(YEAR(F1171)))),'Master Roster Data'!$M$1721:$N$1730,2,FALSE)))),"Player Appears to Be Too Old or Too Young",(VLOOKUP((IF((VALUE((TEXT(F1171,"mmdd"))))&gt;=801,(YEAR(F1171)),(YEAR(F1171)))),'Master Roster Data'!$M$1721:$N$1730,2,FALSE))))))</f>
        <v/>
      </c>
      <c r="J1171" s="13"/>
    </row>
    <row r="1172" spans="2:10" ht="15" x14ac:dyDescent="0.2">
      <c r="B1172" s="23"/>
      <c r="C1172" s="24"/>
      <c r="D1172" s="23"/>
      <c r="E1172" s="24"/>
      <c r="F1172" s="22"/>
      <c r="G1172" s="26" t="str">
        <f t="shared" si="18"/>
        <v/>
      </c>
      <c r="H1172" s="25" t="str">
        <f>(IF((COUNTBLANK(E1172))=1,"",(IF((ISERROR((VLOOKUP((IF((VALUE((TEXT(F1172,"mmdd"))))&gt;=801,(YEAR(F1172)),(YEAR(F1172)))),'Master Roster Data'!$M$1721:$N$1730,2,FALSE)))),"Player Appears to Be Too Old or Too Young",(VLOOKUP((IF((VALUE((TEXT(F1172,"mmdd"))))&gt;=801,(YEAR(F1172)),(YEAR(F1172)))),'Master Roster Data'!$M$1721:$N$1730,2,FALSE))))))</f>
        <v/>
      </c>
      <c r="J1172" s="13"/>
    </row>
    <row r="1173" spans="2:10" ht="15" x14ac:dyDescent="0.2">
      <c r="B1173" s="23"/>
      <c r="C1173" s="24"/>
      <c r="D1173" s="23"/>
      <c r="E1173" s="24"/>
      <c r="F1173" s="22"/>
      <c r="G1173" s="26" t="str">
        <f t="shared" si="18"/>
        <v/>
      </c>
      <c r="H1173" s="25" t="str">
        <f>(IF((COUNTBLANK(E1173))=1,"",(IF((ISERROR((VLOOKUP((IF((VALUE((TEXT(F1173,"mmdd"))))&gt;=801,(YEAR(F1173)),(YEAR(F1173)))),'Master Roster Data'!$M$1721:$N$1730,2,FALSE)))),"Player Appears to Be Too Old or Too Young",(VLOOKUP((IF((VALUE((TEXT(F1173,"mmdd"))))&gt;=801,(YEAR(F1173)),(YEAR(F1173)))),'Master Roster Data'!$M$1721:$N$1730,2,FALSE))))))</f>
        <v/>
      </c>
      <c r="J1173" s="13"/>
    </row>
    <row r="1174" spans="2:10" ht="15" x14ac:dyDescent="0.2">
      <c r="B1174" s="23"/>
      <c r="C1174" s="24"/>
      <c r="D1174" s="23"/>
      <c r="E1174" s="24"/>
      <c r="F1174" s="22"/>
      <c r="G1174" s="26" t="str">
        <f t="shared" si="18"/>
        <v/>
      </c>
      <c r="H1174" s="25" t="str">
        <f>(IF((COUNTBLANK(E1174))=1,"",(IF((ISERROR((VLOOKUP((IF((VALUE((TEXT(F1174,"mmdd"))))&gt;=801,(YEAR(F1174)),(YEAR(F1174)))),'Master Roster Data'!$M$1721:$N$1730,2,FALSE)))),"Player Appears to Be Too Old or Too Young",(VLOOKUP((IF((VALUE((TEXT(F1174,"mmdd"))))&gt;=801,(YEAR(F1174)),(YEAR(F1174)))),'Master Roster Data'!$M$1721:$N$1730,2,FALSE))))))</f>
        <v/>
      </c>
      <c r="J1174" s="13"/>
    </row>
    <row r="1175" spans="2:10" ht="15" x14ac:dyDescent="0.2">
      <c r="B1175" s="23"/>
      <c r="C1175" s="24"/>
      <c r="D1175" s="23"/>
      <c r="E1175" s="24"/>
      <c r="F1175" s="22"/>
      <c r="G1175" s="26" t="str">
        <f t="shared" si="18"/>
        <v/>
      </c>
      <c r="H1175" s="25" t="str">
        <f>(IF((COUNTBLANK(E1175))=1,"",(IF((ISERROR((VLOOKUP((IF((VALUE((TEXT(F1175,"mmdd"))))&gt;=801,(YEAR(F1175)),(YEAR(F1175)))),'Master Roster Data'!$M$1721:$N$1730,2,FALSE)))),"Player Appears to Be Too Old or Too Young",(VLOOKUP((IF((VALUE((TEXT(F1175,"mmdd"))))&gt;=801,(YEAR(F1175)),(YEAR(F1175)))),'Master Roster Data'!$M$1721:$N$1730,2,FALSE))))))</f>
        <v/>
      </c>
      <c r="J1175" s="13"/>
    </row>
    <row r="1176" spans="2:10" ht="15" x14ac:dyDescent="0.2">
      <c r="B1176" s="23"/>
      <c r="C1176" s="24"/>
      <c r="D1176" s="23"/>
      <c r="E1176" s="24"/>
      <c r="F1176" s="22"/>
      <c r="G1176" s="26" t="str">
        <f t="shared" si="18"/>
        <v/>
      </c>
      <c r="H1176" s="25" t="str">
        <f>(IF((COUNTBLANK(E1176))=1,"",(IF((ISERROR((VLOOKUP((IF((VALUE((TEXT(F1176,"mmdd"))))&gt;=801,(YEAR(F1176)),(YEAR(F1176)))),'Master Roster Data'!$M$1721:$N$1730,2,FALSE)))),"Player Appears to Be Too Old or Too Young",(VLOOKUP((IF((VALUE((TEXT(F1176,"mmdd"))))&gt;=801,(YEAR(F1176)),(YEAR(F1176)))),'Master Roster Data'!$M$1721:$N$1730,2,FALSE))))))</f>
        <v/>
      </c>
      <c r="J1176" s="13"/>
    </row>
    <row r="1177" spans="2:10" ht="15" x14ac:dyDescent="0.2">
      <c r="B1177" s="23"/>
      <c r="C1177" s="24"/>
      <c r="D1177" s="23"/>
      <c r="E1177" s="24"/>
      <c r="F1177" s="22"/>
      <c r="G1177" s="26" t="str">
        <f t="shared" si="18"/>
        <v/>
      </c>
      <c r="H1177" s="25" t="str">
        <f>(IF((COUNTBLANK(E1177))=1,"",(IF((ISERROR((VLOOKUP((IF((VALUE((TEXT(F1177,"mmdd"))))&gt;=801,(YEAR(F1177)),(YEAR(F1177)))),'Master Roster Data'!$M$1721:$N$1730,2,FALSE)))),"Player Appears to Be Too Old or Too Young",(VLOOKUP((IF((VALUE((TEXT(F1177,"mmdd"))))&gt;=801,(YEAR(F1177)),(YEAR(F1177)))),'Master Roster Data'!$M$1721:$N$1730,2,FALSE))))))</f>
        <v/>
      </c>
      <c r="J1177" s="13"/>
    </row>
    <row r="1178" spans="2:10" ht="15" x14ac:dyDescent="0.2">
      <c r="B1178" s="23"/>
      <c r="C1178" s="24"/>
      <c r="D1178" s="23"/>
      <c r="E1178" s="24"/>
      <c r="F1178" s="22"/>
      <c r="G1178" s="26" t="str">
        <f t="shared" si="18"/>
        <v/>
      </c>
      <c r="H1178" s="25" t="str">
        <f>(IF((COUNTBLANK(E1178))=1,"",(IF((ISERROR((VLOOKUP((IF((VALUE((TEXT(F1178,"mmdd"))))&gt;=801,(YEAR(F1178)),(YEAR(F1178)))),'Master Roster Data'!$M$1721:$N$1730,2,FALSE)))),"Player Appears to Be Too Old or Too Young",(VLOOKUP((IF((VALUE((TEXT(F1178,"mmdd"))))&gt;=801,(YEAR(F1178)),(YEAR(F1178)))),'Master Roster Data'!$M$1721:$N$1730,2,FALSE))))))</f>
        <v/>
      </c>
      <c r="J1178" s="13"/>
    </row>
    <row r="1179" spans="2:10" ht="15" x14ac:dyDescent="0.2">
      <c r="B1179" s="23"/>
      <c r="C1179" s="24"/>
      <c r="D1179" s="23"/>
      <c r="E1179" s="24"/>
      <c r="F1179" s="22"/>
      <c r="G1179" s="26" t="str">
        <f t="shared" si="18"/>
        <v/>
      </c>
      <c r="H1179" s="25" t="str">
        <f>(IF((COUNTBLANK(E1179))=1,"",(IF((ISERROR((VLOOKUP((IF((VALUE((TEXT(F1179,"mmdd"))))&gt;=801,(YEAR(F1179)),(YEAR(F1179)))),'Master Roster Data'!$M$1721:$N$1730,2,FALSE)))),"Player Appears to Be Too Old or Too Young",(VLOOKUP((IF((VALUE((TEXT(F1179,"mmdd"))))&gt;=801,(YEAR(F1179)),(YEAR(F1179)))),'Master Roster Data'!$M$1721:$N$1730,2,FALSE))))))</f>
        <v/>
      </c>
      <c r="J1179" s="13"/>
    </row>
    <row r="1180" spans="2:10" ht="15" x14ac:dyDescent="0.2">
      <c r="B1180" s="23"/>
      <c r="C1180" s="24"/>
      <c r="D1180" s="23"/>
      <c r="E1180" s="24"/>
      <c r="F1180" s="22"/>
      <c r="G1180" s="26" t="str">
        <f t="shared" si="18"/>
        <v/>
      </c>
      <c r="H1180" s="25" t="str">
        <f>(IF((COUNTBLANK(E1180))=1,"",(IF((ISERROR((VLOOKUP((IF((VALUE((TEXT(F1180,"mmdd"))))&gt;=801,(YEAR(F1180)),(YEAR(F1180)))),'Master Roster Data'!$M$1721:$N$1730,2,FALSE)))),"Player Appears to Be Too Old or Too Young",(VLOOKUP((IF((VALUE((TEXT(F1180,"mmdd"))))&gt;=801,(YEAR(F1180)),(YEAR(F1180)))),'Master Roster Data'!$M$1721:$N$1730,2,FALSE))))))</f>
        <v/>
      </c>
      <c r="J1180" s="13"/>
    </row>
    <row r="1181" spans="2:10" ht="15" x14ac:dyDescent="0.2">
      <c r="B1181" s="23"/>
      <c r="C1181" s="24"/>
      <c r="D1181" s="23"/>
      <c r="E1181" s="24"/>
      <c r="F1181" s="22"/>
      <c r="G1181" s="26" t="str">
        <f t="shared" si="18"/>
        <v/>
      </c>
      <c r="H1181" s="25" t="str">
        <f>(IF((COUNTBLANK(E1181))=1,"",(IF((ISERROR((VLOOKUP((IF((VALUE((TEXT(F1181,"mmdd"))))&gt;=801,(YEAR(F1181)),(YEAR(F1181)))),'Master Roster Data'!$M$1721:$N$1730,2,FALSE)))),"Player Appears to Be Too Old or Too Young",(VLOOKUP((IF((VALUE((TEXT(F1181,"mmdd"))))&gt;=801,(YEAR(F1181)),(YEAR(F1181)))),'Master Roster Data'!$M$1721:$N$1730,2,FALSE))))))</f>
        <v/>
      </c>
      <c r="J1181" s="13"/>
    </row>
    <row r="1182" spans="2:10" ht="15" x14ac:dyDescent="0.2">
      <c r="B1182" s="23"/>
      <c r="C1182" s="24"/>
      <c r="D1182" s="23"/>
      <c r="E1182" s="24"/>
      <c r="F1182" s="22"/>
      <c r="G1182" s="26" t="str">
        <f t="shared" si="18"/>
        <v/>
      </c>
      <c r="H1182" s="25" t="str">
        <f>(IF((COUNTBLANK(E1182))=1,"",(IF((ISERROR((VLOOKUP((IF((VALUE((TEXT(F1182,"mmdd"))))&gt;=801,(YEAR(F1182)),(YEAR(F1182)))),'Master Roster Data'!$M$1721:$N$1730,2,FALSE)))),"Player Appears to Be Too Old or Too Young",(VLOOKUP((IF((VALUE((TEXT(F1182,"mmdd"))))&gt;=801,(YEAR(F1182)),(YEAR(F1182)))),'Master Roster Data'!$M$1721:$N$1730,2,FALSE))))))</f>
        <v/>
      </c>
      <c r="J1182" s="13"/>
    </row>
    <row r="1183" spans="2:10" ht="15" x14ac:dyDescent="0.2">
      <c r="B1183" s="23"/>
      <c r="C1183" s="24"/>
      <c r="D1183" s="23"/>
      <c r="E1183" s="24"/>
      <c r="F1183" s="22"/>
      <c r="G1183" s="26" t="str">
        <f t="shared" si="18"/>
        <v/>
      </c>
      <c r="H1183" s="25" t="str">
        <f>(IF((COUNTBLANK(E1183))=1,"",(IF((ISERROR((VLOOKUP((IF((VALUE((TEXT(F1183,"mmdd"))))&gt;=801,(YEAR(F1183)),(YEAR(F1183)))),'Master Roster Data'!$M$1721:$N$1730,2,FALSE)))),"Player Appears to Be Too Old or Too Young",(VLOOKUP((IF((VALUE((TEXT(F1183,"mmdd"))))&gt;=801,(YEAR(F1183)),(YEAR(F1183)))),'Master Roster Data'!$M$1721:$N$1730,2,FALSE))))))</f>
        <v/>
      </c>
      <c r="J1183" s="13"/>
    </row>
    <row r="1184" spans="2:10" ht="15" x14ac:dyDescent="0.2">
      <c r="B1184" s="23"/>
      <c r="C1184" s="24"/>
      <c r="D1184" s="23"/>
      <c r="E1184" s="24"/>
      <c r="F1184" s="22"/>
      <c r="G1184" s="26" t="str">
        <f t="shared" si="18"/>
        <v/>
      </c>
      <c r="H1184" s="25" t="str">
        <f>(IF((COUNTBLANK(E1184))=1,"",(IF((ISERROR((VLOOKUP((IF((VALUE((TEXT(F1184,"mmdd"))))&gt;=801,(YEAR(F1184)),(YEAR(F1184)))),'Master Roster Data'!$M$1721:$N$1730,2,FALSE)))),"Player Appears to Be Too Old or Too Young",(VLOOKUP((IF((VALUE((TEXT(F1184,"mmdd"))))&gt;=801,(YEAR(F1184)),(YEAR(F1184)))),'Master Roster Data'!$M$1721:$N$1730,2,FALSE))))))</f>
        <v/>
      </c>
      <c r="J1184" s="13"/>
    </row>
    <row r="1185" spans="2:10" ht="15" x14ac:dyDescent="0.2">
      <c r="B1185" s="23"/>
      <c r="C1185" s="24"/>
      <c r="D1185" s="23"/>
      <c r="E1185" s="24"/>
      <c r="F1185" s="22"/>
      <c r="G1185" s="26" t="str">
        <f t="shared" si="18"/>
        <v/>
      </c>
      <c r="H1185" s="25" t="str">
        <f>(IF((COUNTBLANK(E1185))=1,"",(IF((ISERROR((VLOOKUP((IF((VALUE((TEXT(F1185,"mmdd"))))&gt;=801,(YEAR(F1185)),(YEAR(F1185)))),'Master Roster Data'!$M$1721:$N$1730,2,FALSE)))),"Player Appears to Be Too Old or Too Young",(VLOOKUP((IF((VALUE((TEXT(F1185,"mmdd"))))&gt;=801,(YEAR(F1185)),(YEAR(F1185)))),'Master Roster Data'!$M$1721:$N$1730,2,FALSE))))))</f>
        <v/>
      </c>
      <c r="J1185" s="13"/>
    </row>
    <row r="1186" spans="2:10" ht="15" x14ac:dyDescent="0.2">
      <c r="B1186" s="23"/>
      <c r="C1186" s="24"/>
      <c r="D1186" s="23"/>
      <c r="E1186" s="24"/>
      <c r="F1186" s="22"/>
      <c r="G1186" s="26" t="str">
        <f t="shared" si="18"/>
        <v/>
      </c>
      <c r="H1186" s="25" t="str">
        <f>(IF((COUNTBLANK(E1186))=1,"",(IF((ISERROR((VLOOKUP((IF((VALUE((TEXT(F1186,"mmdd"))))&gt;=801,(YEAR(F1186)),(YEAR(F1186)))),'Master Roster Data'!$M$1721:$N$1730,2,FALSE)))),"Player Appears to Be Too Old or Too Young",(VLOOKUP((IF((VALUE((TEXT(F1186,"mmdd"))))&gt;=801,(YEAR(F1186)),(YEAR(F1186)))),'Master Roster Data'!$M$1721:$N$1730,2,FALSE))))))</f>
        <v/>
      </c>
      <c r="J1186" s="13"/>
    </row>
    <row r="1187" spans="2:10" ht="15" x14ac:dyDescent="0.2">
      <c r="B1187" s="23"/>
      <c r="C1187" s="24"/>
      <c r="D1187" s="23"/>
      <c r="E1187" s="24"/>
      <c r="F1187" s="22"/>
      <c r="G1187" s="26" t="str">
        <f t="shared" si="18"/>
        <v/>
      </c>
      <c r="H1187" s="25" t="str">
        <f>(IF((COUNTBLANK(E1187))=1,"",(IF((ISERROR((VLOOKUP((IF((VALUE((TEXT(F1187,"mmdd"))))&gt;=801,(YEAR(F1187)),(YEAR(F1187)))),'Master Roster Data'!$M$1721:$N$1730,2,FALSE)))),"Player Appears to Be Too Old or Too Young",(VLOOKUP((IF((VALUE((TEXT(F1187,"mmdd"))))&gt;=801,(YEAR(F1187)),(YEAR(F1187)))),'Master Roster Data'!$M$1721:$N$1730,2,FALSE))))))</f>
        <v/>
      </c>
      <c r="J1187" s="13"/>
    </row>
    <row r="1188" spans="2:10" ht="15" x14ac:dyDescent="0.2">
      <c r="B1188" s="23"/>
      <c r="C1188" s="24"/>
      <c r="D1188" s="23"/>
      <c r="E1188" s="24"/>
      <c r="F1188" s="22"/>
      <c r="G1188" s="26" t="str">
        <f t="shared" si="18"/>
        <v/>
      </c>
      <c r="H1188" s="25" t="str">
        <f>(IF((COUNTBLANK(E1188))=1,"",(IF((ISERROR((VLOOKUP((IF((VALUE((TEXT(F1188,"mmdd"))))&gt;=801,(YEAR(F1188)),(YEAR(F1188)))),'Master Roster Data'!$M$1721:$N$1730,2,FALSE)))),"Player Appears to Be Too Old or Too Young",(VLOOKUP((IF((VALUE((TEXT(F1188,"mmdd"))))&gt;=801,(YEAR(F1188)),(YEAR(F1188)))),'Master Roster Data'!$M$1721:$N$1730,2,FALSE))))))</f>
        <v/>
      </c>
      <c r="J1188" s="13"/>
    </row>
    <row r="1189" spans="2:10" ht="15" x14ac:dyDescent="0.2">
      <c r="B1189" s="23"/>
      <c r="C1189" s="24"/>
      <c r="D1189" s="23"/>
      <c r="E1189" s="24"/>
      <c r="F1189" s="22"/>
      <c r="G1189" s="26" t="str">
        <f t="shared" si="18"/>
        <v/>
      </c>
      <c r="H1189" s="25" t="str">
        <f>(IF((COUNTBLANK(E1189))=1,"",(IF((ISERROR((VLOOKUP((IF((VALUE((TEXT(F1189,"mmdd"))))&gt;=801,(YEAR(F1189)),(YEAR(F1189)))),'Master Roster Data'!$M$1721:$N$1730,2,FALSE)))),"Player Appears to Be Too Old or Too Young",(VLOOKUP((IF((VALUE((TEXT(F1189,"mmdd"))))&gt;=801,(YEAR(F1189)),(YEAR(F1189)))),'Master Roster Data'!$M$1721:$N$1730,2,FALSE))))))</f>
        <v/>
      </c>
      <c r="J1189" s="13"/>
    </row>
    <row r="1190" spans="2:10" ht="15" x14ac:dyDescent="0.2">
      <c r="B1190" s="23"/>
      <c r="C1190" s="24"/>
      <c r="D1190" s="23"/>
      <c r="E1190" s="24"/>
      <c r="F1190" s="22"/>
      <c r="G1190" s="26" t="str">
        <f t="shared" si="18"/>
        <v/>
      </c>
      <c r="H1190" s="25" t="str">
        <f>(IF((COUNTBLANK(E1190))=1,"",(IF((ISERROR((VLOOKUP((IF((VALUE((TEXT(F1190,"mmdd"))))&gt;=801,(YEAR(F1190)),(YEAR(F1190)))),'Master Roster Data'!$M$1721:$N$1730,2,FALSE)))),"Player Appears to Be Too Old or Too Young",(VLOOKUP((IF((VALUE((TEXT(F1190,"mmdd"))))&gt;=801,(YEAR(F1190)),(YEAR(F1190)))),'Master Roster Data'!$M$1721:$N$1730,2,FALSE))))))</f>
        <v/>
      </c>
      <c r="J1190" s="13"/>
    </row>
    <row r="1191" spans="2:10" ht="15" x14ac:dyDescent="0.2">
      <c r="B1191" s="23"/>
      <c r="C1191" s="24"/>
      <c r="D1191" s="23"/>
      <c r="E1191" s="24"/>
      <c r="F1191" s="22"/>
      <c r="G1191" s="26" t="str">
        <f t="shared" si="18"/>
        <v/>
      </c>
      <c r="H1191" s="25" t="str">
        <f>(IF((COUNTBLANK(E1191))=1,"",(IF((ISERROR((VLOOKUP((IF((VALUE((TEXT(F1191,"mmdd"))))&gt;=801,(YEAR(F1191)),(YEAR(F1191)))),'Master Roster Data'!$M$1721:$N$1730,2,FALSE)))),"Player Appears to Be Too Old or Too Young",(VLOOKUP((IF((VALUE((TEXT(F1191,"mmdd"))))&gt;=801,(YEAR(F1191)),(YEAR(F1191)))),'Master Roster Data'!$M$1721:$N$1730,2,FALSE))))))</f>
        <v/>
      </c>
      <c r="J1191" s="13"/>
    </row>
    <row r="1192" spans="2:10" ht="15" x14ac:dyDescent="0.2">
      <c r="B1192" s="23"/>
      <c r="C1192" s="24"/>
      <c r="D1192" s="23"/>
      <c r="E1192" s="24"/>
      <c r="F1192" s="22"/>
      <c r="G1192" s="26" t="str">
        <f t="shared" si="18"/>
        <v/>
      </c>
      <c r="H1192" s="25" t="str">
        <f>(IF((COUNTBLANK(E1192))=1,"",(IF((ISERROR((VLOOKUP((IF((VALUE((TEXT(F1192,"mmdd"))))&gt;=801,(YEAR(F1192)),(YEAR(F1192)))),'Master Roster Data'!$M$1721:$N$1730,2,FALSE)))),"Player Appears to Be Too Old or Too Young",(VLOOKUP((IF((VALUE((TEXT(F1192,"mmdd"))))&gt;=801,(YEAR(F1192)),(YEAR(F1192)))),'Master Roster Data'!$M$1721:$N$1730,2,FALSE))))))</f>
        <v/>
      </c>
      <c r="J1192" s="13"/>
    </row>
    <row r="1193" spans="2:10" ht="15" x14ac:dyDescent="0.2">
      <c r="B1193" s="23"/>
      <c r="C1193" s="24"/>
      <c r="D1193" s="23"/>
      <c r="E1193" s="24"/>
      <c r="F1193" s="22"/>
      <c r="G1193" s="26" t="str">
        <f t="shared" si="18"/>
        <v/>
      </c>
      <c r="H1193" s="25" t="str">
        <f>(IF((COUNTBLANK(E1193))=1,"",(IF((ISERROR((VLOOKUP((IF((VALUE((TEXT(F1193,"mmdd"))))&gt;=801,(YEAR(F1193)),(YEAR(F1193)))),'Master Roster Data'!$M$1721:$N$1730,2,FALSE)))),"Player Appears to Be Too Old or Too Young",(VLOOKUP((IF((VALUE((TEXT(F1193,"mmdd"))))&gt;=801,(YEAR(F1193)),(YEAR(F1193)))),'Master Roster Data'!$M$1721:$N$1730,2,FALSE))))))</f>
        <v/>
      </c>
      <c r="J1193" s="13"/>
    </row>
    <row r="1194" spans="2:10" ht="15" x14ac:dyDescent="0.2">
      <c r="B1194" s="23"/>
      <c r="C1194" s="24"/>
      <c r="D1194" s="23"/>
      <c r="E1194" s="24"/>
      <c r="F1194" s="22"/>
      <c r="G1194" s="26" t="str">
        <f t="shared" si="18"/>
        <v/>
      </c>
      <c r="H1194" s="25" t="str">
        <f>(IF((COUNTBLANK(E1194))=1,"",(IF((ISERROR((VLOOKUP((IF((VALUE((TEXT(F1194,"mmdd"))))&gt;=801,(YEAR(F1194)),(YEAR(F1194)))),'Master Roster Data'!$M$1721:$N$1730,2,FALSE)))),"Player Appears to Be Too Old or Too Young",(VLOOKUP((IF((VALUE((TEXT(F1194,"mmdd"))))&gt;=801,(YEAR(F1194)),(YEAR(F1194)))),'Master Roster Data'!$M$1721:$N$1730,2,FALSE))))))</f>
        <v/>
      </c>
      <c r="J1194" s="13"/>
    </row>
    <row r="1195" spans="2:10" ht="15" x14ac:dyDescent="0.2">
      <c r="B1195" s="23"/>
      <c r="C1195" s="24"/>
      <c r="D1195" s="23"/>
      <c r="E1195" s="24"/>
      <c r="F1195" s="22"/>
      <c r="G1195" s="26" t="str">
        <f t="shared" si="18"/>
        <v/>
      </c>
      <c r="H1195" s="25" t="str">
        <f>(IF((COUNTBLANK(E1195))=1,"",(IF((ISERROR((VLOOKUP((IF((VALUE((TEXT(F1195,"mmdd"))))&gt;=801,(YEAR(F1195)),(YEAR(F1195)))),'Master Roster Data'!$M$1721:$N$1730,2,FALSE)))),"Player Appears to Be Too Old or Too Young",(VLOOKUP((IF((VALUE((TEXT(F1195,"mmdd"))))&gt;=801,(YEAR(F1195)),(YEAR(F1195)))),'Master Roster Data'!$M$1721:$N$1730,2,FALSE))))))</f>
        <v/>
      </c>
      <c r="J1195" s="13"/>
    </row>
    <row r="1196" spans="2:10" ht="15" x14ac:dyDescent="0.2">
      <c r="B1196" s="23"/>
      <c r="C1196" s="24"/>
      <c r="D1196" s="23"/>
      <c r="E1196" s="24"/>
      <c r="F1196" s="22"/>
      <c r="G1196" s="26" t="str">
        <f t="shared" si="18"/>
        <v/>
      </c>
      <c r="H1196" s="25" t="str">
        <f>(IF((COUNTBLANK(E1196))=1,"",(IF((ISERROR((VLOOKUP((IF((VALUE((TEXT(F1196,"mmdd"))))&gt;=801,(YEAR(F1196)),(YEAR(F1196)))),'Master Roster Data'!$M$1721:$N$1730,2,FALSE)))),"Player Appears to Be Too Old or Too Young",(VLOOKUP((IF((VALUE((TEXT(F1196,"mmdd"))))&gt;=801,(YEAR(F1196)),(YEAR(F1196)))),'Master Roster Data'!$M$1721:$N$1730,2,FALSE))))))</f>
        <v/>
      </c>
      <c r="J1196" s="13"/>
    </row>
    <row r="1197" spans="2:10" ht="15" x14ac:dyDescent="0.2">
      <c r="B1197" s="23"/>
      <c r="C1197" s="24"/>
      <c r="D1197" s="23"/>
      <c r="E1197" s="24"/>
      <c r="F1197" s="22"/>
      <c r="G1197" s="26" t="str">
        <f t="shared" si="18"/>
        <v/>
      </c>
      <c r="H1197" s="25" t="str">
        <f>(IF((COUNTBLANK(E1197))=1,"",(IF((ISERROR((VLOOKUP((IF((VALUE((TEXT(F1197,"mmdd"))))&gt;=801,(YEAR(F1197)),(YEAR(F1197)))),'Master Roster Data'!$M$1721:$N$1730,2,FALSE)))),"Player Appears to Be Too Old or Too Young",(VLOOKUP((IF((VALUE((TEXT(F1197,"mmdd"))))&gt;=801,(YEAR(F1197)),(YEAR(F1197)))),'Master Roster Data'!$M$1721:$N$1730,2,FALSE))))))</f>
        <v/>
      </c>
      <c r="J1197" s="13"/>
    </row>
    <row r="1198" spans="2:10" ht="15" x14ac:dyDescent="0.2">
      <c r="B1198" s="23"/>
      <c r="C1198" s="24"/>
      <c r="D1198" s="23"/>
      <c r="E1198" s="24"/>
      <c r="F1198" s="22"/>
      <c r="G1198" s="26" t="str">
        <f t="shared" si="18"/>
        <v/>
      </c>
      <c r="H1198" s="25" t="str">
        <f>(IF((COUNTBLANK(E1198))=1,"",(IF((ISERROR((VLOOKUP((IF((VALUE((TEXT(F1198,"mmdd"))))&gt;=801,(YEAR(F1198)),(YEAR(F1198)))),'Master Roster Data'!$M$1721:$N$1730,2,FALSE)))),"Player Appears to Be Too Old or Too Young",(VLOOKUP((IF((VALUE((TEXT(F1198,"mmdd"))))&gt;=801,(YEAR(F1198)),(YEAR(F1198)))),'Master Roster Data'!$M$1721:$N$1730,2,FALSE))))))</f>
        <v/>
      </c>
      <c r="J1198" s="13"/>
    </row>
    <row r="1199" spans="2:10" ht="15" x14ac:dyDescent="0.2">
      <c r="B1199" s="23"/>
      <c r="C1199" s="24"/>
      <c r="D1199" s="23"/>
      <c r="E1199" s="24"/>
      <c r="F1199" s="22"/>
      <c r="G1199" s="26" t="str">
        <f t="shared" si="18"/>
        <v/>
      </c>
      <c r="H1199" s="25" t="str">
        <f>(IF((COUNTBLANK(E1199))=1,"",(IF((ISERROR((VLOOKUP((IF((VALUE((TEXT(F1199,"mmdd"))))&gt;=801,(YEAR(F1199)),(YEAR(F1199)))),'Master Roster Data'!$M$1721:$N$1730,2,FALSE)))),"Player Appears to Be Too Old or Too Young",(VLOOKUP((IF((VALUE((TEXT(F1199,"mmdd"))))&gt;=801,(YEAR(F1199)),(YEAR(F1199)))),'Master Roster Data'!$M$1721:$N$1730,2,FALSE))))))</f>
        <v/>
      </c>
      <c r="J1199" s="13"/>
    </row>
    <row r="1200" spans="2:10" ht="15" x14ac:dyDescent="0.2">
      <c r="B1200" s="23"/>
      <c r="C1200" s="24"/>
      <c r="D1200" s="23"/>
      <c r="E1200" s="24"/>
      <c r="F1200" s="22"/>
      <c r="G1200" s="26" t="str">
        <f t="shared" si="18"/>
        <v/>
      </c>
      <c r="H1200" s="25" t="str">
        <f>(IF((COUNTBLANK(E1200))=1,"",(IF((ISERROR((VLOOKUP((IF((VALUE((TEXT(F1200,"mmdd"))))&gt;=801,(YEAR(F1200)),(YEAR(F1200)))),'Master Roster Data'!$M$1721:$N$1730,2,FALSE)))),"Player Appears to Be Too Old or Too Young",(VLOOKUP((IF((VALUE((TEXT(F1200,"mmdd"))))&gt;=801,(YEAR(F1200)),(YEAR(F1200)))),'Master Roster Data'!$M$1721:$N$1730,2,FALSE))))))</f>
        <v/>
      </c>
      <c r="J1200" s="13"/>
    </row>
    <row r="1201" spans="2:10" ht="15" x14ac:dyDescent="0.2">
      <c r="B1201" s="23"/>
      <c r="C1201" s="24"/>
      <c r="D1201" s="23"/>
      <c r="E1201" s="24"/>
      <c r="F1201" s="22"/>
      <c r="G1201" s="26" t="str">
        <f t="shared" si="18"/>
        <v/>
      </c>
      <c r="H1201" s="25" t="str">
        <f>(IF((COUNTBLANK(E1201))=1,"",(IF((ISERROR((VLOOKUP((IF((VALUE((TEXT(F1201,"mmdd"))))&gt;=801,(YEAR(F1201)),(YEAR(F1201)))),'Master Roster Data'!$M$1721:$N$1730,2,FALSE)))),"Player Appears to Be Too Old or Too Young",(VLOOKUP((IF((VALUE((TEXT(F1201,"mmdd"))))&gt;=801,(YEAR(F1201)),(YEAR(F1201)))),'Master Roster Data'!$M$1721:$N$1730,2,FALSE))))))</f>
        <v/>
      </c>
      <c r="J1201" s="13"/>
    </row>
    <row r="1202" spans="2:10" ht="15" x14ac:dyDescent="0.2">
      <c r="B1202" s="23"/>
      <c r="C1202" s="24"/>
      <c r="D1202" s="23"/>
      <c r="E1202" s="24"/>
      <c r="F1202" s="22"/>
      <c r="G1202" s="26" t="str">
        <f t="shared" si="18"/>
        <v/>
      </c>
      <c r="H1202" s="25" t="str">
        <f>(IF((COUNTBLANK(E1202))=1,"",(IF((ISERROR((VLOOKUP((IF((VALUE((TEXT(F1202,"mmdd"))))&gt;=801,(YEAR(F1202)),(YEAR(F1202)))),'Master Roster Data'!$M$1721:$N$1730,2,FALSE)))),"Player Appears to Be Too Old or Too Young",(VLOOKUP((IF((VALUE((TEXT(F1202,"mmdd"))))&gt;=801,(YEAR(F1202)),(YEAR(F1202)))),'Master Roster Data'!$M$1721:$N$1730,2,FALSE))))))</f>
        <v/>
      </c>
      <c r="J1202" s="13"/>
    </row>
    <row r="1203" spans="2:10" ht="15" x14ac:dyDescent="0.2">
      <c r="B1203" s="23"/>
      <c r="C1203" s="24"/>
      <c r="D1203" s="23"/>
      <c r="E1203" s="24"/>
      <c r="F1203" s="22"/>
      <c r="G1203" s="26" t="str">
        <f t="shared" si="18"/>
        <v/>
      </c>
      <c r="H1203" s="25" t="str">
        <f>(IF((COUNTBLANK(E1203))=1,"",(IF((ISERROR((VLOOKUP((IF((VALUE((TEXT(F1203,"mmdd"))))&gt;=801,(YEAR(F1203)),(YEAR(F1203)))),'Master Roster Data'!$M$1721:$N$1730,2,FALSE)))),"Player Appears to Be Too Old or Too Young",(VLOOKUP((IF((VALUE((TEXT(F1203,"mmdd"))))&gt;=801,(YEAR(F1203)),(YEAR(F1203)))),'Master Roster Data'!$M$1721:$N$1730,2,FALSE))))))</f>
        <v/>
      </c>
      <c r="J1203" s="13"/>
    </row>
    <row r="1204" spans="2:10" ht="15" x14ac:dyDescent="0.2">
      <c r="B1204" s="23"/>
      <c r="C1204" s="24"/>
      <c r="D1204" s="23"/>
      <c r="E1204" s="24"/>
      <c r="F1204" s="22"/>
      <c r="G1204" s="26" t="str">
        <f t="shared" si="18"/>
        <v/>
      </c>
      <c r="H1204" s="25" t="str">
        <f>(IF((COUNTBLANK(E1204))=1,"",(IF((ISERROR((VLOOKUP((IF((VALUE((TEXT(F1204,"mmdd"))))&gt;=801,(YEAR(F1204)),(YEAR(F1204)))),'Master Roster Data'!$M$1721:$N$1730,2,FALSE)))),"Player Appears to Be Too Old or Too Young",(VLOOKUP((IF((VALUE((TEXT(F1204,"mmdd"))))&gt;=801,(YEAR(F1204)),(YEAR(F1204)))),'Master Roster Data'!$M$1721:$N$1730,2,FALSE))))))</f>
        <v/>
      </c>
      <c r="J1204" s="13"/>
    </row>
    <row r="1205" spans="2:10" ht="15" x14ac:dyDescent="0.2">
      <c r="B1205" s="23"/>
      <c r="C1205" s="24"/>
      <c r="D1205" s="23"/>
      <c r="E1205" s="24"/>
      <c r="F1205" s="22"/>
      <c r="G1205" s="26" t="str">
        <f t="shared" si="18"/>
        <v/>
      </c>
      <c r="H1205" s="25" t="str">
        <f>(IF((COUNTBLANK(E1205))=1,"",(IF((ISERROR((VLOOKUP((IF((VALUE((TEXT(F1205,"mmdd"))))&gt;=801,(YEAR(F1205)),(YEAR(F1205)))),'Master Roster Data'!$M$1721:$N$1730,2,FALSE)))),"Player Appears to Be Too Old or Too Young",(VLOOKUP((IF((VALUE((TEXT(F1205,"mmdd"))))&gt;=801,(YEAR(F1205)),(YEAR(F1205)))),'Master Roster Data'!$M$1721:$N$1730,2,FALSE))))))</f>
        <v/>
      </c>
      <c r="J1205" s="13"/>
    </row>
    <row r="1206" spans="2:10" ht="15" x14ac:dyDescent="0.2">
      <c r="B1206" s="23"/>
      <c r="C1206" s="24"/>
      <c r="D1206" s="23"/>
      <c r="E1206" s="24"/>
      <c r="F1206" s="22"/>
      <c r="G1206" s="26" t="str">
        <f t="shared" si="18"/>
        <v/>
      </c>
      <c r="H1206" s="25" t="str">
        <f>(IF((COUNTBLANK(E1206))=1,"",(IF((ISERROR((VLOOKUP((IF((VALUE((TEXT(F1206,"mmdd"))))&gt;=801,(YEAR(F1206)),(YEAR(F1206)))),'Master Roster Data'!$M$1721:$N$1730,2,FALSE)))),"Player Appears to Be Too Old or Too Young",(VLOOKUP((IF((VALUE((TEXT(F1206,"mmdd"))))&gt;=801,(YEAR(F1206)),(YEAR(F1206)))),'Master Roster Data'!$M$1721:$N$1730,2,FALSE))))))</f>
        <v/>
      </c>
      <c r="J1206" s="13"/>
    </row>
    <row r="1207" spans="2:10" ht="15" x14ac:dyDescent="0.2">
      <c r="B1207" s="23"/>
      <c r="C1207" s="24"/>
      <c r="D1207" s="23"/>
      <c r="E1207" s="24"/>
      <c r="F1207" s="22"/>
      <c r="G1207" s="26" t="str">
        <f t="shared" si="18"/>
        <v/>
      </c>
      <c r="H1207" s="25" t="str">
        <f>(IF((COUNTBLANK(E1207))=1,"",(IF((ISERROR((VLOOKUP((IF((VALUE((TEXT(F1207,"mmdd"))))&gt;=801,(YEAR(F1207)),(YEAR(F1207)))),'Master Roster Data'!$M$1721:$N$1730,2,FALSE)))),"Player Appears to Be Too Old or Too Young",(VLOOKUP((IF((VALUE((TEXT(F1207,"mmdd"))))&gt;=801,(YEAR(F1207)),(YEAR(F1207)))),'Master Roster Data'!$M$1721:$N$1730,2,FALSE))))))</f>
        <v/>
      </c>
      <c r="J1207" s="13"/>
    </row>
    <row r="1208" spans="2:10" ht="15" x14ac:dyDescent="0.2">
      <c r="B1208" s="23"/>
      <c r="C1208" s="24"/>
      <c r="D1208" s="23"/>
      <c r="E1208" s="24"/>
      <c r="F1208" s="22"/>
      <c r="G1208" s="26" t="str">
        <f t="shared" si="18"/>
        <v/>
      </c>
      <c r="H1208" s="25" t="str">
        <f>(IF((COUNTBLANK(E1208))=1,"",(IF((ISERROR((VLOOKUP((IF((VALUE((TEXT(F1208,"mmdd"))))&gt;=801,(YEAR(F1208)),(YEAR(F1208)))),'Master Roster Data'!$M$1721:$N$1730,2,FALSE)))),"Player Appears to Be Too Old or Too Young",(VLOOKUP((IF((VALUE((TEXT(F1208,"mmdd"))))&gt;=801,(YEAR(F1208)),(YEAR(F1208)))),'Master Roster Data'!$M$1721:$N$1730,2,FALSE))))))</f>
        <v/>
      </c>
      <c r="J1208" s="13"/>
    </row>
    <row r="1209" spans="2:10" ht="15" x14ac:dyDescent="0.2">
      <c r="B1209" s="23"/>
      <c r="C1209" s="24"/>
      <c r="D1209" s="23"/>
      <c r="E1209" s="24"/>
      <c r="F1209" s="22"/>
      <c r="G1209" s="26" t="str">
        <f t="shared" si="18"/>
        <v/>
      </c>
      <c r="H1209" s="25" t="str">
        <f>(IF((COUNTBLANK(E1209))=1,"",(IF((ISERROR((VLOOKUP((IF((VALUE((TEXT(F1209,"mmdd"))))&gt;=801,(YEAR(F1209)),(YEAR(F1209)))),'Master Roster Data'!$M$1721:$N$1730,2,FALSE)))),"Player Appears to Be Too Old or Too Young",(VLOOKUP((IF((VALUE((TEXT(F1209,"mmdd"))))&gt;=801,(YEAR(F1209)),(YEAR(F1209)))),'Master Roster Data'!$M$1721:$N$1730,2,FALSE))))))</f>
        <v/>
      </c>
      <c r="J1209" s="13"/>
    </row>
    <row r="1210" spans="2:10" ht="15" x14ac:dyDescent="0.2">
      <c r="B1210" s="23"/>
      <c r="C1210" s="24"/>
      <c r="D1210" s="23"/>
      <c r="E1210" s="24"/>
      <c r="F1210" s="22"/>
      <c r="G1210" s="26" t="str">
        <f t="shared" si="18"/>
        <v/>
      </c>
      <c r="H1210" s="25" t="str">
        <f>(IF((COUNTBLANK(E1210))=1,"",(IF((ISERROR((VLOOKUP((IF((VALUE((TEXT(F1210,"mmdd"))))&gt;=801,(YEAR(F1210)),(YEAR(F1210)))),'Master Roster Data'!$M$1721:$N$1730,2,FALSE)))),"Player Appears to Be Too Old or Too Young",(VLOOKUP((IF((VALUE((TEXT(F1210,"mmdd"))))&gt;=801,(YEAR(F1210)),(YEAR(F1210)))),'Master Roster Data'!$M$1721:$N$1730,2,FALSE))))))</f>
        <v/>
      </c>
      <c r="J1210" s="13"/>
    </row>
    <row r="1211" spans="2:10" ht="15" x14ac:dyDescent="0.2">
      <c r="B1211" s="23"/>
      <c r="C1211" s="24"/>
      <c r="D1211" s="23"/>
      <c r="E1211" s="24"/>
      <c r="F1211" s="22"/>
      <c r="G1211" s="26" t="str">
        <f t="shared" si="18"/>
        <v/>
      </c>
      <c r="H1211" s="25" t="str">
        <f>(IF((COUNTBLANK(E1211))=1,"",(IF((ISERROR((VLOOKUP((IF((VALUE((TEXT(F1211,"mmdd"))))&gt;=801,(YEAR(F1211)),(YEAR(F1211)))),'Master Roster Data'!$M$1721:$N$1730,2,FALSE)))),"Player Appears to Be Too Old or Too Young",(VLOOKUP((IF((VALUE((TEXT(F1211,"mmdd"))))&gt;=801,(YEAR(F1211)),(YEAR(F1211)))),'Master Roster Data'!$M$1721:$N$1730,2,FALSE))))))</f>
        <v/>
      </c>
      <c r="J1211" s="13"/>
    </row>
    <row r="1212" spans="2:10" ht="15" x14ac:dyDescent="0.2">
      <c r="B1212" s="23"/>
      <c r="C1212" s="24"/>
      <c r="D1212" s="23"/>
      <c r="E1212" s="24"/>
      <c r="F1212" s="22"/>
      <c r="G1212" s="26" t="str">
        <f t="shared" si="18"/>
        <v/>
      </c>
      <c r="H1212" s="25" t="str">
        <f>(IF((COUNTBLANK(E1212))=1,"",(IF((ISERROR((VLOOKUP((IF((VALUE((TEXT(F1212,"mmdd"))))&gt;=801,(YEAR(F1212)),(YEAR(F1212)))),'Master Roster Data'!$M$1721:$N$1730,2,FALSE)))),"Player Appears to Be Too Old or Too Young",(VLOOKUP((IF((VALUE((TEXT(F1212,"mmdd"))))&gt;=801,(YEAR(F1212)),(YEAR(F1212)))),'Master Roster Data'!$M$1721:$N$1730,2,FALSE))))))</f>
        <v/>
      </c>
      <c r="J1212" s="13"/>
    </row>
    <row r="1213" spans="2:10" ht="15" x14ac:dyDescent="0.2">
      <c r="B1213" s="23"/>
      <c r="C1213" s="24"/>
      <c r="D1213" s="23"/>
      <c r="E1213" s="24"/>
      <c r="F1213" s="22"/>
      <c r="G1213" s="26" t="str">
        <f t="shared" si="18"/>
        <v/>
      </c>
      <c r="H1213" s="25" t="str">
        <f>(IF((COUNTBLANK(E1213))=1,"",(IF((ISERROR((VLOOKUP((IF((VALUE((TEXT(F1213,"mmdd"))))&gt;=801,(YEAR(F1213)),(YEAR(F1213)))),'Master Roster Data'!$M$1721:$N$1730,2,FALSE)))),"Player Appears to Be Too Old or Too Young",(VLOOKUP((IF((VALUE((TEXT(F1213,"mmdd"))))&gt;=801,(YEAR(F1213)),(YEAR(F1213)))),'Master Roster Data'!$M$1721:$N$1730,2,FALSE))))))</f>
        <v/>
      </c>
      <c r="J1213" s="13"/>
    </row>
    <row r="1214" spans="2:10" ht="15" x14ac:dyDescent="0.2">
      <c r="B1214" s="23"/>
      <c r="C1214" s="24"/>
      <c r="D1214" s="23"/>
      <c r="E1214" s="24"/>
      <c r="F1214" s="22"/>
      <c r="G1214" s="26" t="str">
        <f t="shared" si="18"/>
        <v/>
      </c>
      <c r="H1214" s="25" t="str">
        <f>(IF((COUNTBLANK(E1214))=1,"",(IF((ISERROR((VLOOKUP((IF((VALUE((TEXT(F1214,"mmdd"))))&gt;=801,(YEAR(F1214)),(YEAR(F1214)))),'Master Roster Data'!$M$1721:$N$1730,2,FALSE)))),"Player Appears to Be Too Old or Too Young",(VLOOKUP((IF((VALUE((TEXT(F1214,"mmdd"))))&gt;=801,(YEAR(F1214)),(YEAR(F1214)))),'Master Roster Data'!$M$1721:$N$1730,2,FALSE))))))</f>
        <v/>
      </c>
      <c r="J1214" s="13"/>
    </row>
    <row r="1215" spans="2:10" ht="15" x14ac:dyDescent="0.2">
      <c r="B1215" s="23"/>
      <c r="C1215" s="24"/>
      <c r="D1215" s="23"/>
      <c r="E1215" s="24"/>
      <c r="F1215" s="22"/>
      <c r="G1215" s="26" t="str">
        <f t="shared" si="18"/>
        <v/>
      </c>
      <c r="H1215" s="25" t="str">
        <f>(IF((COUNTBLANK(E1215))=1,"",(IF((ISERROR((VLOOKUP((IF((VALUE((TEXT(F1215,"mmdd"))))&gt;=801,(YEAR(F1215)),(YEAR(F1215)))),'Master Roster Data'!$M$1721:$N$1730,2,FALSE)))),"Player Appears to Be Too Old or Too Young",(VLOOKUP((IF((VALUE((TEXT(F1215,"mmdd"))))&gt;=801,(YEAR(F1215)),(YEAR(F1215)))),'Master Roster Data'!$M$1721:$N$1730,2,FALSE))))))</f>
        <v/>
      </c>
      <c r="J1215" s="13"/>
    </row>
    <row r="1216" spans="2:10" ht="15" x14ac:dyDescent="0.2">
      <c r="B1216" s="23"/>
      <c r="C1216" s="24"/>
      <c r="D1216" s="23"/>
      <c r="E1216" s="24"/>
      <c r="F1216" s="22"/>
      <c r="G1216" s="26" t="str">
        <f t="shared" si="18"/>
        <v/>
      </c>
      <c r="H1216" s="25" t="str">
        <f>(IF((COUNTBLANK(E1216))=1,"",(IF((ISERROR((VLOOKUP((IF((VALUE((TEXT(F1216,"mmdd"))))&gt;=801,(YEAR(F1216)),(YEAR(F1216)))),'Master Roster Data'!$M$1721:$N$1730,2,FALSE)))),"Player Appears to Be Too Old or Too Young",(VLOOKUP((IF((VALUE((TEXT(F1216,"mmdd"))))&gt;=801,(YEAR(F1216)),(YEAR(F1216)))),'Master Roster Data'!$M$1721:$N$1730,2,FALSE))))))</f>
        <v/>
      </c>
      <c r="J1216" s="13"/>
    </row>
    <row r="1217" spans="2:10" ht="15" x14ac:dyDescent="0.2">
      <c r="B1217" s="23"/>
      <c r="C1217" s="24"/>
      <c r="D1217" s="23"/>
      <c r="E1217" s="24"/>
      <c r="F1217" s="22"/>
      <c r="G1217" s="26" t="str">
        <f t="shared" si="18"/>
        <v/>
      </c>
      <c r="H1217" s="25" t="str">
        <f>(IF((COUNTBLANK(E1217))=1,"",(IF((ISERROR((VLOOKUP((IF((VALUE((TEXT(F1217,"mmdd"))))&gt;=801,(YEAR(F1217)),(YEAR(F1217)))),'Master Roster Data'!$M$1721:$N$1730,2,FALSE)))),"Player Appears to Be Too Old or Too Young",(VLOOKUP((IF((VALUE((TEXT(F1217,"mmdd"))))&gt;=801,(YEAR(F1217)),(YEAR(F1217)))),'Master Roster Data'!$M$1721:$N$1730,2,FALSE))))))</f>
        <v/>
      </c>
      <c r="J1217" s="13"/>
    </row>
    <row r="1218" spans="2:10" ht="15" x14ac:dyDescent="0.2">
      <c r="B1218" s="23"/>
      <c r="C1218" s="24"/>
      <c r="D1218" s="23"/>
      <c r="E1218" s="24"/>
      <c r="F1218" s="22"/>
      <c r="G1218" s="26" t="str">
        <f t="shared" si="18"/>
        <v/>
      </c>
      <c r="H1218" s="25" t="str">
        <f>(IF((COUNTBLANK(E1218))=1,"",(IF((ISERROR((VLOOKUP((IF((VALUE((TEXT(F1218,"mmdd"))))&gt;=801,(YEAR(F1218)),(YEAR(F1218)))),'Master Roster Data'!$M$1721:$N$1730,2,FALSE)))),"Player Appears to Be Too Old or Too Young",(VLOOKUP((IF((VALUE((TEXT(F1218,"mmdd"))))&gt;=801,(YEAR(F1218)),(YEAR(F1218)))),'Master Roster Data'!$M$1721:$N$1730,2,FALSE))))))</f>
        <v/>
      </c>
      <c r="J1218" s="13"/>
    </row>
    <row r="1219" spans="2:10" ht="15" x14ac:dyDescent="0.2">
      <c r="B1219" s="23"/>
      <c r="C1219" s="24"/>
      <c r="D1219" s="23"/>
      <c r="E1219" s="24"/>
      <c r="F1219" s="22"/>
      <c r="G1219" s="26" t="str">
        <f t="shared" si="18"/>
        <v/>
      </c>
      <c r="H1219" s="25" t="str">
        <f>(IF((COUNTBLANK(E1219))=1,"",(IF((ISERROR((VLOOKUP((IF((VALUE((TEXT(F1219,"mmdd"))))&gt;=801,(YEAR(F1219)),(YEAR(F1219)))),'Master Roster Data'!$M$1721:$N$1730,2,FALSE)))),"Player Appears to Be Too Old or Too Young",(VLOOKUP((IF((VALUE((TEXT(F1219,"mmdd"))))&gt;=801,(YEAR(F1219)),(YEAR(F1219)))),'Master Roster Data'!$M$1721:$N$1730,2,FALSE))))))</f>
        <v/>
      </c>
      <c r="J1219" s="13"/>
    </row>
    <row r="1220" spans="2:10" ht="15" x14ac:dyDescent="0.2">
      <c r="B1220" s="23"/>
      <c r="C1220" s="24"/>
      <c r="D1220" s="23"/>
      <c r="E1220" s="24"/>
      <c r="F1220" s="22"/>
      <c r="G1220" s="26" t="str">
        <f t="shared" si="18"/>
        <v/>
      </c>
      <c r="H1220" s="25" t="str">
        <f>(IF((COUNTBLANK(E1220))=1,"",(IF((ISERROR((VLOOKUP((IF((VALUE((TEXT(F1220,"mmdd"))))&gt;=801,(YEAR(F1220)),(YEAR(F1220)))),'Master Roster Data'!$M$1721:$N$1730,2,FALSE)))),"Player Appears to Be Too Old or Too Young",(VLOOKUP((IF((VALUE((TEXT(F1220,"mmdd"))))&gt;=801,(YEAR(F1220)),(YEAR(F1220)))),'Master Roster Data'!$M$1721:$N$1730,2,FALSE))))))</f>
        <v/>
      </c>
      <c r="J1220" s="13"/>
    </row>
    <row r="1221" spans="2:10" ht="15" x14ac:dyDescent="0.2">
      <c r="B1221" s="23"/>
      <c r="C1221" s="24"/>
      <c r="D1221" s="23"/>
      <c r="E1221" s="24"/>
      <c r="F1221" s="22"/>
      <c r="G1221" s="26" t="str">
        <f t="shared" si="18"/>
        <v/>
      </c>
      <c r="H1221" s="25" t="str">
        <f>(IF((COUNTBLANK(E1221))=1,"",(IF((ISERROR((VLOOKUP((IF((VALUE((TEXT(F1221,"mmdd"))))&gt;=801,(YEAR(F1221)),(YEAR(F1221)))),'Master Roster Data'!$M$1721:$N$1730,2,FALSE)))),"Player Appears to Be Too Old or Too Young",(VLOOKUP((IF((VALUE((TEXT(F1221,"mmdd"))))&gt;=801,(YEAR(F1221)),(YEAR(F1221)))),'Master Roster Data'!$M$1721:$N$1730,2,FALSE))))))</f>
        <v/>
      </c>
      <c r="J1221" s="13"/>
    </row>
    <row r="1222" spans="2:10" ht="15" x14ac:dyDescent="0.2">
      <c r="B1222" s="23"/>
      <c r="C1222" s="24"/>
      <c r="D1222" s="23"/>
      <c r="E1222" s="24"/>
      <c r="F1222" s="22"/>
      <c r="G1222" s="26" t="str">
        <f t="shared" ref="G1222:G1285" si="19">(IF(H1222&gt;(MID(B1222,1,3)),"Waiver Required",""))</f>
        <v/>
      </c>
      <c r="H1222" s="25" t="str">
        <f>(IF((COUNTBLANK(E1222))=1,"",(IF((ISERROR((VLOOKUP((IF((VALUE((TEXT(F1222,"mmdd"))))&gt;=801,(YEAR(F1222)),(YEAR(F1222)))),'Master Roster Data'!$M$1721:$N$1730,2,FALSE)))),"Player Appears to Be Too Old or Too Young",(VLOOKUP((IF((VALUE((TEXT(F1222,"mmdd"))))&gt;=801,(YEAR(F1222)),(YEAR(F1222)))),'Master Roster Data'!$M$1721:$N$1730,2,FALSE))))))</f>
        <v/>
      </c>
      <c r="J1222" s="13"/>
    </row>
    <row r="1223" spans="2:10" ht="15" x14ac:dyDescent="0.2">
      <c r="B1223" s="23"/>
      <c r="C1223" s="24"/>
      <c r="D1223" s="23"/>
      <c r="E1223" s="24"/>
      <c r="F1223" s="22"/>
      <c r="G1223" s="26" t="str">
        <f t="shared" si="19"/>
        <v/>
      </c>
      <c r="H1223" s="25" t="str">
        <f>(IF((COUNTBLANK(E1223))=1,"",(IF((ISERROR((VLOOKUP((IF((VALUE((TEXT(F1223,"mmdd"))))&gt;=801,(YEAR(F1223)),(YEAR(F1223)))),'Master Roster Data'!$M$1721:$N$1730,2,FALSE)))),"Player Appears to Be Too Old or Too Young",(VLOOKUP((IF((VALUE((TEXT(F1223,"mmdd"))))&gt;=801,(YEAR(F1223)),(YEAR(F1223)))),'Master Roster Data'!$M$1721:$N$1730,2,FALSE))))))</f>
        <v/>
      </c>
      <c r="J1223" s="13"/>
    </row>
    <row r="1224" spans="2:10" ht="15" x14ac:dyDescent="0.2">
      <c r="B1224" s="23"/>
      <c r="C1224" s="24"/>
      <c r="D1224" s="23"/>
      <c r="E1224" s="24"/>
      <c r="F1224" s="22"/>
      <c r="G1224" s="26" t="str">
        <f t="shared" si="19"/>
        <v/>
      </c>
      <c r="H1224" s="25" t="str">
        <f>(IF((COUNTBLANK(E1224))=1,"",(IF((ISERROR((VLOOKUP((IF((VALUE((TEXT(F1224,"mmdd"))))&gt;=801,(YEAR(F1224)),(YEAR(F1224)))),'Master Roster Data'!$M$1721:$N$1730,2,FALSE)))),"Player Appears to Be Too Old or Too Young",(VLOOKUP((IF((VALUE((TEXT(F1224,"mmdd"))))&gt;=801,(YEAR(F1224)),(YEAR(F1224)))),'Master Roster Data'!$M$1721:$N$1730,2,FALSE))))))</f>
        <v/>
      </c>
      <c r="J1224" s="13"/>
    </row>
    <row r="1225" spans="2:10" ht="15" x14ac:dyDescent="0.2">
      <c r="B1225" s="23"/>
      <c r="C1225" s="24"/>
      <c r="D1225" s="23"/>
      <c r="E1225" s="24"/>
      <c r="F1225" s="22"/>
      <c r="G1225" s="26" t="str">
        <f t="shared" si="19"/>
        <v/>
      </c>
      <c r="H1225" s="25" t="str">
        <f>(IF((COUNTBLANK(E1225))=1,"",(IF((ISERROR((VLOOKUP((IF((VALUE((TEXT(F1225,"mmdd"))))&gt;=801,(YEAR(F1225)),(YEAR(F1225)))),'Master Roster Data'!$M$1721:$N$1730,2,FALSE)))),"Player Appears to Be Too Old or Too Young",(VLOOKUP((IF((VALUE((TEXT(F1225,"mmdd"))))&gt;=801,(YEAR(F1225)),(YEAR(F1225)))),'Master Roster Data'!$M$1721:$N$1730,2,FALSE))))))</f>
        <v/>
      </c>
      <c r="J1225" s="13"/>
    </row>
    <row r="1226" spans="2:10" ht="15" x14ac:dyDescent="0.2">
      <c r="B1226" s="23"/>
      <c r="C1226" s="24"/>
      <c r="D1226" s="23"/>
      <c r="E1226" s="24"/>
      <c r="F1226" s="22"/>
      <c r="G1226" s="26" t="str">
        <f t="shared" si="19"/>
        <v/>
      </c>
      <c r="H1226" s="25" t="str">
        <f>(IF((COUNTBLANK(E1226))=1,"",(IF((ISERROR((VLOOKUP((IF((VALUE((TEXT(F1226,"mmdd"))))&gt;=801,(YEAR(F1226)),(YEAR(F1226)))),'Master Roster Data'!$M$1721:$N$1730,2,FALSE)))),"Player Appears to Be Too Old or Too Young",(VLOOKUP((IF((VALUE((TEXT(F1226,"mmdd"))))&gt;=801,(YEAR(F1226)),(YEAR(F1226)))),'Master Roster Data'!$M$1721:$N$1730,2,FALSE))))))</f>
        <v/>
      </c>
      <c r="J1226" s="13"/>
    </row>
    <row r="1227" spans="2:10" ht="15" x14ac:dyDescent="0.2">
      <c r="B1227" s="23"/>
      <c r="C1227" s="24"/>
      <c r="D1227" s="23"/>
      <c r="E1227" s="24"/>
      <c r="F1227" s="22"/>
      <c r="G1227" s="26" t="str">
        <f t="shared" si="19"/>
        <v/>
      </c>
      <c r="H1227" s="25" t="str">
        <f>(IF((COUNTBLANK(E1227))=1,"",(IF((ISERROR((VLOOKUP((IF((VALUE((TEXT(F1227,"mmdd"))))&gt;=801,(YEAR(F1227)),(YEAR(F1227)))),'Master Roster Data'!$M$1721:$N$1730,2,FALSE)))),"Player Appears to Be Too Old or Too Young",(VLOOKUP((IF((VALUE((TEXT(F1227,"mmdd"))))&gt;=801,(YEAR(F1227)),(YEAR(F1227)))),'Master Roster Data'!$M$1721:$N$1730,2,FALSE))))))</f>
        <v/>
      </c>
      <c r="J1227" s="13"/>
    </row>
    <row r="1228" spans="2:10" ht="15" x14ac:dyDescent="0.2">
      <c r="B1228" s="23"/>
      <c r="C1228" s="24"/>
      <c r="D1228" s="23"/>
      <c r="E1228" s="24"/>
      <c r="F1228" s="22"/>
      <c r="G1228" s="26" t="str">
        <f t="shared" si="19"/>
        <v/>
      </c>
      <c r="H1228" s="25" t="str">
        <f>(IF((COUNTBLANK(E1228))=1,"",(IF((ISERROR((VLOOKUP((IF((VALUE((TEXT(F1228,"mmdd"))))&gt;=801,(YEAR(F1228)),(YEAR(F1228)))),'Master Roster Data'!$M$1721:$N$1730,2,FALSE)))),"Player Appears to Be Too Old or Too Young",(VLOOKUP((IF((VALUE((TEXT(F1228,"mmdd"))))&gt;=801,(YEAR(F1228)),(YEAR(F1228)))),'Master Roster Data'!$M$1721:$N$1730,2,FALSE))))))</f>
        <v/>
      </c>
      <c r="J1228" s="13"/>
    </row>
    <row r="1229" spans="2:10" ht="15" x14ac:dyDescent="0.2">
      <c r="B1229" s="23"/>
      <c r="C1229" s="24"/>
      <c r="D1229" s="23"/>
      <c r="E1229" s="24"/>
      <c r="F1229" s="22"/>
      <c r="G1229" s="26" t="str">
        <f t="shared" si="19"/>
        <v/>
      </c>
      <c r="H1229" s="25" t="str">
        <f>(IF((COUNTBLANK(E1229))=1,"",(IF((ISERROR((VLOOKUP((IF((VALUE((TEXT(F1229,"mmdd"))))&gt;=801,(YEAR(F1229)),(YEAR(F1229)))),'Master Roster Data'!$M$1721:$N$1730,2,FALSE)))),"Player Appears to Be Too Old or Too Young",(VLOOKUP((IF((VALUE((TEXT(F1229,"mmdd"))))&gt;=801,(YEAR(F1229)),(YEAR(F1229)))),'Master Roster Data'!$M$1721:$N$1730,2,FALSE))))))</f>
        <v/>
      </c>
      <c r="J1229" s="13"/>
    </row>
    <row r="1230" spans="2:10" ht="15" x14ac:dyDescent="0.2">
      <c r="B1230" s="23"/>
      <c r="C1230" s="24"/>
      <c r="D1230" s="23"/>
      <c r="E1230" s="24"/>
      <c r="F1230" s="22"/>
      <c r="G1230" s="26" t="str">
        <f t="shared" si="19"/>
        <v/>
      </c>
      <c r="H1230" s="25" t="str">
        <f>(IF((COUNTBLANK(E1230))=1,"",(IF((ISERROR((VLOOKUP((IF((VALUE((TEXT(F1230,"mmdd"))))&gt;=801,(YEAR(F1230)),(YEAR(F1230)))),'Master Roster Data'!$M$1721:$N$1730,2,FALSE)))),"Player Appears to Be Too Old or Too Young",(VLOOKUP((IF((VALUE((TEXT(F1230,"mmdd"))))&gt;=801,(YEAR(F1230)),(YEAR(F1230)))),'Master Roster Data'!$M$1721:$N$1730,2,FALSE))))))</f>
        <v/>
      </c>
      <c r="J1230" s="13"/>
    </row>
    <row r="1231" spans="2:10" ht="15" x14ac:dyDescent="0.2">
      <c r="B1231" s="23"/>
      <c r="C1231" s="24"/>
      <c r="D1231" s="23"/>
      <c r="E1231" s="24"/>
      <c r="F1231" s="22"/>
      <c r="G1231" s="26" t="str">
        <f t="shared" si="19"/>
        <v/>
      </c>
      <c r="H1231" s="25" t="str">
        <f>(IF((COUNTBLANK(E1231))=1,"",(IF((ISERROR((VLOOKUP((IF((VALUE((TEXT(F1231,"mmdd"))))&gt;=801,(YEAR(F1231)),(YEAR(F1231)))),'Master Roster Data'!$M$1721:$N$1730,2,FALSE)))),"Player Appears to Be Too Old or Too Young",(VLOOKUP((IF((VALUE((TEXT(F1231,"mmdd"))))&gt;=801,(YEAR(F1231)),(YEAR(F1231)))),'Master Roster Data'!$M$1721:$N$1730,2,FALSE))))))</f>
        <v/>
      </c>
      <c r="J1231" s="13"/>
    </row>
    <row r="1232" spans="2:10" ht="15" x14ac:dyDescent="0.2">
      <c r="B1232" s="23"/>
      <c r="C1232" s="24"/>
      <c r="D1232" s="23"/>
      <c r="E1232" s="24"/>
      <c r="F1232" s="22"/>
      <c r="G1232" s="26" t="str">
        <f t="shared" si="19"/>
        <v/>
      </c>
      <c r="H1232" s="25" t="str">
        <f>(IF((COUNTBLANK(E1232))=1,"",(IF((ISERROR((VLOOKUP((IF((VALUE((TEXT(F1232,"mmdd"))))&gt;=801,(YEAR(F1232)),(YEAR(F1232)))),'Master Roster Data'!$M$1721:$N$1730,2,FALSE)))),"Player Appears to Be Too Old or Too Young",(VLOOKUP((IF((VALUE((TEXT(F1232,"mmdd"))))&gt;=801,(YEAR(F1232)),(YEAR(F1232)))),'Master Roster Data'!$M$1721:$N$1730,2,FALSE))))))</f>
        <v/>
      </c>
      <c r="J1232" s="13"/>
    </row>
    <row r="1233" spans="2:10" ht="15" x14ac:dyDescent="0.2">
      <c r="B1233" s="23"/>
      <c r="C1233" s="24"/>
      <c r="D1233" s="23"/>
      <c r="E1233" s="24"/>
      <c r="F1233" s="22"/>
      <c r="G1233" s="26" t="str">
        <f t="shared" si="19"/>
        <v/>
      </c>
      <c r="H1233" s="25" t="str">
        <f>(IF((COUNTBLANK(E1233))=1,"",(IF((ISERROR((VLOOKUP((IF((VALUE((TEXT(F1233,"mmdd"))))&gt;=801,(YEAR(F1233)),(YEAR(F1233)))),'Master Roster Data'!$M$1721:$N$1730,2,FALSE)))),"Player Appears to Be Too Old or Too Young",(VLOOKUP((IF((VALUE((TEXT(F1233,"mmdd"))))&gt;=801,(YEAR(F1233)),(YEAR(F1233)))),'Master Roster Data'!$M$1721:$N$1730,2,FALSE))))))</f>
        <v/>
      </c>
      <c r="J1233" s="13"/>
    </row>
    <row r="1234" spans="2:10" ht="15" x14ac:dyDescent="0.2">
      <c r="B1234" s="23"/>
      <c r="C1234" s="24"/>
      <c r="D1234" s="23"/>
      <c r="E1234" s="24"/>
      <c r="F1234" s="22"/>
      <c r="G1234" s="26" t="str">
        <f t="shared" si="19"/>
        <v/>
      </c>
      <c r="H1234" s="25" t="str">
        <f>(IF((COUNTBLANK(E1234))=1,"",(IF((ISERROR((VLOOKUP((IF((VALUE((TEXT(F1234,"mmdd"))))&gt;=801,(YEAR(F1234)),(YEAR(F1234)))),'Master Roster Data'!$M$1721:$N$1730,2,FALSE)))),"Player Appears to Be Too Old or Too Young",(VLOOKUP((IF((VALUE((TEXT(F1234,"mmdd"))))&gt;=801,(YEAR(F1234)),(YEAR(F1234)))),'Master Roster Data'!$M$1721:$N$1730,2,FALSE))))))</f>
        <v/>
      </c>
      <c r="J1234" s="13"/>
    </row>
    <row r="1235" spans="2:10" ht="15" x14ac:dyDescent="0.2">
      <c r="B1235" s="23"/>
      <c r="C1235" s="24"/>
      <c r="D1235" s="23"/>
      <c r="E1235" s="24"/>
      <c r="F1235" s="22"/>
      <c r="G1235" s="26" t="str">
        <f t="shared" si="19"/>
        <v/>
      </c>
      <c r="H1235" s="25" t="str">
        <f>(IF((COUNTBLANK(E1235))=1,"",(IF((ISERROR((VLOOKUP((IF((VALUE((TEXT(F1235,"mmdd"))))&gt;=801,(YEAR(F1235)),(YEAR(F1235)))),'Master Roster Data'!$M$1721:$N$1730,2,FALSE)))),"Player Appears to Be Too Old or Too Young",(VLOOKUP((IF((VALUE((TEXT(F1235,"mmdd"))))&gt;=801,(YEAR(F1235)),(YEAR(F1235)))),'Master Roster Data'!$M$1721:$N$1730,2,FALSE))))))</f>
        <v/>
      </c>
      <c r="J1235" s="13"/>
    </row>
    <row r="1236" spans="2:10" ht="15" x14ac:dyDescent="0.2">
      <c r="B1236" s="23"/>
      <c r="C1236" s="24"/>
      <c r="D1236" s="23"/>
      <c r="E1236" s="24"/>
      <c r="F1236" s="22"/>
      <c r="G1236" s="26" t="str">
        <f t="shared" si="19"/>
        <v/>
      </c>
      <c r="H1236" s="25" t="str">
        <f>(IF((COUNTBLANK(E1236))=1,"",(IF((ISERROR((VLOOKUP((IF((VALUE((TEXT(F1236,"mmdd"))))&gt;=801,(YEAR(F1236)),(YEAR(F1236)))),'Master Roster Data'!$M$1721:$N$1730,2,FALSE)))),"Player Appears to Be Too Old or Too Young",(VLOOKUP((IF((VALUE((TEXT(F1236,"mmdd"))))&gt;=801,(YEAR(F1236)),(YEAR(F1236)))),'Master Roster Data'!$M$1721:$N$1730,2,FALSE))))))</f>
        <v/>
      </c>
      <c r="J1236" s="13"/>
    </row>
    <row r="1237" spans="2:10" ht="15" x14ac:dyDescent="0.2">
      <c r="B1237" s="23"/>
      <c r="C1237" s="24"/>
      <c r="D1237" s="23"/>
      <c r="E1237" s="24"/>
      <c r="F1237" s="22"/>
      <c r="G1237" s="26" t="str">
        <f t="shared" si="19"/>
        <v/>
      </c>
      <c r="H1237" s="25" t="str">
        <f>(IF((COUNTBLANK(E1237))=1,"",(IF((ISERROR((VLOOKUP((IF((VALUE((TEXT(F1237,"mmdd"))))&gt;=801,(YEAR(F1237)),(YEAR(F1237)))),'Master Roster Data'!$M$1721:$N$1730,2,FALSE)))),"Player Appears to Be Too Old or Too Young",(VLOOKUP((IF((VALUE((TEXT(F1237,"mmdd"))))&gt;=801,(YEAR(F1237)),(YEAR(F1237)))),'Master Roster Data'!$M$1721:$N$1730,2,FALSE))))))</f>
        <v/>
      </c>
      <c r="J1237" s="13"/>
    </row>
    <row r="1238" spans="2:10" ht="15" x14ac:dyDescent="0.2">
      <c r="B1238" s="23"/>
      <c r="C1238" s="24"/>
      <c r="D1238" s="23"/>
      <c r="E1238" s="24"/>
      <c r="F1238" s="22"/>
      <c r="G1238" s="26" t="str">
        <f t="shared" si="19"/>
        <v/>
      </c>
      <c r="H1238" s="25" t="str">
        <f>(IF((COUNTBLANK(E1238))=1,"",(IF((ISERROR((VLOOKUP((IF((VALUE((TEXT(F1238,"mmdd"))))&gt;=801,(YEAR(F1238)),(YEAR(F1238)))),'Master Roster Data'!$M$1721:$N$1730,2,FALSE)))),"Player Appears to Be Too Old or Too Young",(VLOOKUP((IF((VALUE((TEXT(F1238,"mmdd"))))&gt;=801,(YEAR(F1238)),(YEAR(F1238)))),'Master Roster Data'!$M$1721:$N$1730,2,FALSE))))))</f>
        <v/>
      </c>
      <c r="J1238" s="13"/>
    </row>
    <row r="1239" spans="2:10" ht="15" x14ac:dyDescent="0.2">
      <c r="B1239" s="23"/>
      <c r="C1239" s="24"/>
      <c r="D1239" s="23"/>
      <c r="E1239" s="24"/>
      <c r="F1239" s="22"/>
      <c r="G1239" s="26" t="str">
        <f t="shared" si="19"/>
        <v/>
      </c>
      <c r="H1239" s="25" t="str">
        <f>(IF((COUNTBLANK(E1239))=1,"",(IF((ISERROR((VLOOKUP((IF((VALUE((TEXT(F1239,"mmdd"))))&gt;=801,(YEAR(F1239)),(YEAR(F1239)))),'Master Roster Data'!$M$1721:$N$1730,2,FALSE)))),"Player Appears to Be Too Old or Too Young",(VLOOKUP((IF((VALUE((TEXT(F1239,"mmdd"))))&gt;=801,(YEAR(F1239)),(YEAR(F1239)))),'Master Roster Data'!$M$1721:$N$1730,2,FALSE))))))</f>
        <v/>
      </c>
      <c r="J1239" s="13"/>
    </row>
    <row r="1240" spans="2:10" ht="15" x14ac:dyDescent="0.2">
      <c r="B1240" s="23"/>
      <c r="C1240" s="24"/>
      <c r="D1240" s="23"/>
      <c r="E1240" s="24"/>
      <c r="F1240" s="22"/>
      <c r="G1240" s="26" t="str">
        <f t="shared" si="19"/>
        <v/>
      </c>
      <c r="H1240" s="25" t="str">
        <f>(IF((COUNTBLANK(E1240))=1,"",(IF((ISERROR((VLOOKUP((IF((VALUE((TEXT(F1240,"mmdd"))))&gt;=801,(YEAR(F1240)),(YEAR(F1240)))),'Master Roster Data'!$M$1721:$N$1730,2,FALSE)))),"Player Appears to Be Too Old or Too Young",(VLOOKUP((IF((VALUE((TEXT(F1240,"mmdd"))))&gt;=801,(YEAR(F1240)),(YEAR(F1240)))),'Master Roster Data'!$M$1721:$N$1730,2,FALSE))))))</f>
        <v/>
      </c>
      <c r="J1240" s="13"/>
    </row>
    <row r="1241" spans="2:10" ht="15" x14ac:dyDescent="0.2">
      <c r="B1241" s="23"/>
      <c r="C1241" s="24"/>
      <c r="D1241" s="23"/>
      <c r="E1241" s="24"/>
      <c r="F1241" s="22"/>
      <c r="G1241" s="26" t="str">
        <f t="shared" si="19"/>
        <v/>
      </c>
      <c r="H1241" s="25" t="str">
        <f>(IF((COUNTBLANK(E1241))=1,"",(IF((ISERROR((VLOOKUP((IF((VALUE((TEXT(F1241,"mmdd"))))&gt;=801,(YEAR(F1241)),(YEAR(F1241)))),'Master Roster Data'!$M$1721:$N$1730,2,FALSE)))),"Player Appears to Be Too Old or Too Young",(VLOOKUP((IF((VALUE((TEXT(F1241,"mmdd"))))&gt;=801,(YEAR(F1241)),(YEAR(F1241)))),'Master Roster Data'!$M$1721:$N$1730,2,FALSE))))))</f>
        <v/>
      </c>
      <c r="J1241" s="13"/>
    </row>
    <row r="1242" spans="2:10" ht="15" x14ac:dyDescent="0.2">
      <c r="B1242" s="23"/>
      <c r="C1242" s="24"/>
      <c r="D1242" s="23"/>
      <c r="E1242" s="24"/>
      <c r="F1242" s="22"/>
      <c r="G1242" s="26" t="str">
        <f t="shared" si="19"/>
        <v/>
      </c>
      <c r="H1242" s="25" t="str">
        <f>(IF((COUNTBLANK(E1242))=1,"",(IF((ISERROR((VLOOKUP((IF((VALUE((TEXT(F1242,"mmdd"))))&gt;=801,(YEAR(F1242)),(YEAR(F1242)))),'Master Roster Data'!$M$1721:$N$1730,2,FALSE)))),"Player Appears to Be Too Old or Too Young",(VLOOKUP((IF((VALUE((TEXT(F1242,"mmdd"))))&gt;=801,(YEAR(F1242)),(YEAR(F1242)))),'Master Roster Data'!$M$1721:$N$1730,2,FALSE))))))</f>
        <v/>
      </c>
      <c r="J1242" s="13"/>
    </row>
    <row r="1243" spans="2:10" ht="15" x14ac:dyDescent="0.2">
      <c r="B1243" s="23"/>
      <c r="C1243" s="24"/>
      <c r="D1243" s="23"/>
      <c r="E1243" s="24"/>
      <c r="F1243" s="22"/>
      <c r="G1243" s="26" t="str">
        <f t="shared" si="19"/>
        <v/>
      </c>
      <c r="H1243" s="25" t="str">
        <f>(IF((COUNTBLANK(E1243))=1,"",(IF((ISERROR((VLOOKUP((IF((VALUE((TEXT(F1243,"mmdd"))))&gt;=801,(YEAR(F1243)),(YEAR(F1243)))),'Master Roster Data'!$M$1721:$N$1730,2,FALSE)))),"Player Appears to Be Too Old or Too Young",(VLOOKUP((IF((VALUE((TEXT(F1243,"mmdd"))))&gt;=801,(YEAR(F1243)),(YEAR(F1243)))),'Master Roster Data'!$M$1721:$N$1730,2,FALSE))))))</f>
        <v/>
      </c>
      <c r="J1243" s="13"/>
    </row>
    <row r="1244" spans="2:10" ht="15" x14ac:dyDescent="0.2">
      <c r="B1244" s="23"/>
      <c r="C1244" s="24"/>
      <c r="D1244" s="23"/>
      <c r="E1244" s="24"/>
      <c r="F1244" s="22"/>
      <c r="G1244" s="26" t="str">
        <f t="shared" si="19"/>
        <v/>
      </c>
      <c r="H1244" s="25" t="str">
        <f>(IF((COUNTBLANK(E1244))=1,"",(IF((ISERROR((VLOOKUP((IF((VALUE((TEXT(F1244,"mmdd"))))&gt;=801,(YEAR(F1244)),(YEAR(F1244)))),'Master Roster Data'!$M$1721:$N$1730,2,FALSE)))),"Player Appears to Be Too Old or Too Young",(VLOOKUP((IF((VALUE((TEXT(F1244,"mmdd"))))&gt;=801,(YEAR(F1244)),(YEAR(F1244)))),'Master Roster Data'!$M$1721:$N$1730,2,FALSE))))))</f>
        <v/>
      </c>
      <c r="J1244" s="13"/>
    </row>
    <row r="1245" spans="2:10" ht="15" x14ac:dyDescent="0.2">
      <c r="B1245" s="23"/>
      <c r="C1245" s="24"/>
      <c r="D1245" s="23"/>
      <c r="E1245" s="24"/>
      <c r="F1245" s="22"/>
      <c r="G1245" s="26" t="str">
        <f t="shared" si="19"/>
        <v/>
      </c>
      <c r="H1245" s="25" t="str">
        <f>(IF((COUNTBLANK(E1245))=1,"",(IF((ISERROR((VLOOKUP((IF((VALUE((TEXT(F1245,"mmdd"))))&gt;=801,(YEAR(F1245)),(YEAR(F1245)))),'Master Roster Data'!$M$1721:$N$1730,2,FALSE)))),"Player Appears to Be Too Old or Too Young",(VLOOKUP((IF((VALUE((TEXT(F1245,"mmdd"))))&gt;=801,(YEAR(F1245)),(YEAR(F1245)))),'Master Roster Data'!$M$1721:$N$1730,2,FALSE))))))</f>
        <v/>
      </c>
      <c r="J1245" s="13"/>
    </row>
    <row r="1246" spans="2:10" ht="15" x14ac:dyDescent="0.2">
      <c r="B1246" s="23"/>
      <c r="C1246" s="24"/>
      <c r="D1246" s="23"/>
      <c r="E1246" s="24"/>
      <c r="F1246" s="22"/>
      <c r="G1246" s="26" t="str">
        <f t="shared" si="19"/>
        <v/>
      </c>
      <c r="H1246" s="25" t="str">
        <f>(IF((COUNTBLANK(E1246))=1,"",(IF((ISERROR((VLOOKUP((IF((VALUE((TEXT(F1246,"mmdd"))))&gt;=801,(YEAR(F1246)),(YEAR(F1246)))),'Master Roster Data'!$M$1721:$N$1730,2,FALSE)))),"Player Appears to Be Too Old or Too Young",(VLOOKUP((IF((VALUE((TEXT(F1246,"mmdd"))))&gt;=801,(YEAR(F1246)),(YEAR(F1246)))),'Master Roster Data'!$M$1721:$N$1730,2,FALSE))))))</f>
        <v/>
      </c>
      <c r="J1246" s="13"/>
    </row>
    <row r="1247" spans="2:10" ht="15" x14ac:dyDescent="0.2">
      <c r="B1247" s="23"/>
      <c r="C1247" s="24"/>
      <c r="D1247" s="23"/>
      <c r="E1247" s="24"/>
      <c r="F1247" s="22"/>
      <c r="G1247" s="26" t="str">
        <f t="shared" si="19"/>
        <v/>
      </c>
      <c r="H1247" s="25" t="str">
        <f>(IF((COUNTBLANK(E1247))=1,"",(IF((ISERROR((VLOOKUP((IF((VALUE((TEXT(F1247,"mmdd"))))&gt;=801,(YEAR(F1247)),(YEAR(F1247)))),'Master Roster Data'!$M$1721:$N$1730,2,FALSE)))),"Player Appears to Be Too Old or Too Young",(VLOOKUP((IF((VALUE((TEXT(F1247,"mmdd"))))&gt;=801,(YEAR(F1247)),(YEAR(F1247)))),'Master Roster Data'!$M$1721:$N$1730,2,FALSE))))))</f>
        <v/>
      </c>
      <c r="J1247" s="13"/>
    </row>
    <row r="1248" spans="2:10" ht="15" x14ac:dyDescent="0.2">
      <c r="B1248" s="23"/>
      <c r="C1248" s="24"/>
      <c r="D1248" s="23"/>
      <c r="E1248" s="24"/>
      <c r="F1248" s="22"/>
      <c r="G1248" s="26" t="str">
        <f t="shared" si="19"/>
        <v/>
      </c>
      <c r="H1248" s="25" t="str">
        <f>(IF((COUNTBLANK(E1248))=1,"",(IF((ISERROR((VLOOKUP((IF((VALUE((TEXT(F1248,"mmdd"))))&gt;=801,(YEAR(F1248)),(YEAR(F1248)))),'Master Roster Data'!$M$1721:$N$1730,2,FALSE)))),"Player Appears to Be Too Old or Too Young",(VLOOKUP((IF((VALUE((TEXT(F1248,"mmdd"))))&gt;=801,(YEAR(F1248)),(YEAR(F1248)))),'Master Roster Data'!$M$1721:$N$1730,2,FALSE))))))</f>
        <v/>
      </c>
      <c r="J1248" s="13"/>
    </row>
    <row r="1249" spans="2:10" ht="15" x14ac:dyDescent="0.2">
      <c r="B1249" s="23"/>
      <c r="C1249" s="24"/>
      <c r="D1249" s="23"/>
      <c r="E1249" s="24"/>
      <c r="F1249" s="22"/>
      <c r="G1249" s="26" t="str">
        <f t="shared" si="19"/>
        <v/>
      </c>
      <c r="H1249" s="25" t="str">
        <f>(IF((COUNTBLANK(E1249))=1,"",(IF((ISERROR((VLOOKUP((IF((VALUE((TEXT(F1249,"mmdd"))))&gt;=801,(YEAR(F1249)),(YEAR(F1249)))),'Master Roster Data'!$M$1721:$N$1730,2,FALSE)))),"Player Appears to Be Too Old or Too Young",(VLOOKUP((IF((VALUE((TEXT(F1249,"mmdd"))))&gt;=801,(YEAR(F1249)),(YEAR(F1249)))),'Master Roster Data'!$M$1721:$N$1730,2,FALSE))))))</f>
        <v/>
      </c>
      <c r="J1249" s="13"/>
    </row>
    <row r="1250" spans="2:10" ht="15" x14ac:dyDescent="0.2">
      <c r="B1250" s="23"/>
      <c r="C1250" s="24"/>
      <c r="D1250" s="23"/>
      <c r="E1250" s="24"/>
      <c r="F1250" s="22"/>
      <c r="G1250" s="26" t="str">
        <f t="shared" si="19"/>
        <v/>
      </c>
      <c r="H1250" s="25" t="str">
        <f>(IF((COUNTBLANK(E1250))=1,"",(IF((ISERROR((VLOOKUP((IF((VALUE((TEXT(F1250,"mmdd"))))&gt;=801,(YEAR(F1250)),(YEAR(F1250)))),'Master Roster Data'!$M$1721:$N$1730,2,FALSE)))),"Player Appears to Be Too Old or Too Young",(VLOOKUP((IF((VALUE((TEXT(F1250,"mmdd"))))&gt;=801,(YEAR(F1250)),(YEAR(F1250)))),'Master Roster Data'!$M$1721:$N$1730,2,FALSE))))))</f>
        <v/>
      </c>
      <c r="J1250" s="13"/>
    </row>
    <row r="1251" spans="2:10" ht="15" x14ac:dyDescent="0.2">
      <c r="B1251" s="23"/>
      <c r="C1251" s="24"/>
      <c r="D1251" s="23"/>
      <c r="E1251" s="24"/>
      <c r="F1251" s="22"/>
      <c r="G1251" s="26" t="str">
        <f t="shared" si="19"/>
        <v/>
      </c>
      <c r="H1251" s="25" t="str">
        <f>(IF((COUNTBLANK(E1251))=1,"",(IF((ISERROR((VLOOKUP((IF((VALUE((TEXT(F1251,"mmdd"))))&gt;=801,(YEAR(F1251)),(YEAR(F1251)))),'Master Roster Data'!$M$1721:$N$1730,2,FALSE)))),"Player Appears to Be Too Old or Too Young",(VLOOKUP((IF((VALUE((TEXT(F1251,"mmdd"))))&gt;=801,(YEAR(F1251)),(YEAR(F1251)))),'Master Roster Data'!$M$1721:$N$1730,2,FALSE))))))</f>
        <v/>
      </c>
      <c r="J1251" s="13"/>
    </row>
    <row r="1252" spans="2:10" ht="15" x14ac:dyDescent="0.2">
      <c r="B1252" s="23"/>
      <c r="C1252" s="24"/>
      <c r="D1252" s="23"/>
      <c r="E1252" s="24"/>
      <c r="F1252" s="22"/>
      <c r="G1252" s="26" t="str">
        <f t="shared" si="19"/>
        <v/>
      </c>
      <c r="H1252" s="25" t="str">
        <f>(IF((COUNTBLANK(E1252))=1,"",(IF((ISERROR((VLOOKUP((IF((VALUE((TEXT(F1252,"mmdd"))))&gt;=801,(YEAR(F1252)),(YEAR(F1252)))),'Master Roster Data'!$M$1721:$N$1730,2,FALSE)))),"Player Appears to Be Too Old or Too Young",(VLOOKUP((IF((VALUE((TEXT(F1252,"mmdd"))))&gt;=801,(YEAR(F1252)),(YEAR(F1252)))),'Master Roster Data'!$M$1721:$N$1730,2,FALSE))))))</f>
        <v/>
      </c>
      <c r="J1252" s="13"/>
    </row>
    <row r="1253" spans="2:10" ht="15" x14ac:dyDescent="0.2">
      <c r="B1253" s="23"/>
      <c r="C1253" s="24"/>
      <c r="D1253" s="23"/>
      <c r="E1253" s="24"/>
      <c r="F1253" s="22"/>
      <c r="G1253" s="26" t="str">
        <f t="shared" si="19"/>
        <v/>
      </c>
      <c r="H1253" s="25" t="str">
        <f>(IF((COUNTBLANK(E1253))=1,"",(IF((ISERROR((VLOOKUP((IF((VALUE((TEXT(F1253,"mmdd"))))&gt;=801,(YEAR(F1253)),(YEAR(F1253)))),'Master Roster Data'!$M$1721:$N$1730,2,FALSE)))),"Player Appears to Be Too Old or Too Young",(VLOOKUP((IF((VALUE((TEXT(F1253,"mmdd"))))&gt;=801,(YEAR(F1253)),(YEAR(F1253)))),'Master Roster Data'!$M$1721:$N$1730,2,FALSE))))))</f>
        <v/>
      </c>
      <c r="J1253" s="13"/>
    </row>
    <row r="1254" spans="2:10" ht="15" x14ac:dyDescent="0.2">
      <c r="B1254" s="23"/>
      <c r="C1254" s="24"/>
      <c r="D1254" s="23"/>
      <c r="E1254" s="24"/>
      <c r="F1254" s="22"/>
      <c r="G1254" s="26" t="str">
        <f t="shared" si="19"/>
        <v/>
      </c>
      <c r="H1254" s="25" t="str">
        <f>(IF((COUNTBLANK(E1254))=1,"",(IF((ISERROR((VLOOKUP((IF((VALUE((TEXT(F1254,"mmdd"))))&gt;=801,(YEAR(F1254)),(YEAR(F1254)))),'Master Roster Data'!$M$1721:$N$1730,2,FALSE)))),"Player Appears to Be Too Old or Too Young",(VLOOKUP((IF((VALUE((TEXT(F1254,"mmdd"))))&gt;=801,(YEAR(F1254)),(YEAR(F1254)))),'Master Roster Data'!$M$1721:$N$1730,2,FALSE))))))</f>
        <v/>
      </c>
      <c r="J1254" s="13"/>
    </row>
    <row r="1255" spans="2:10" ht="15" x14ac:dyDescent="0.2">
      <c r="B1255" s="23"/>
      <c r="C1255" s="24"/>
      <c r="D1255" s="23"/>
      <c r="E1255" s="24"/>
      <c r="F1255" s="22"/>
      <c r="G1255" s="26" t="str">
        <f t="shared" si="19"/>
        <v/>
      </c>
      <c r="H1255" s="25" t="str">
        <f>(IF((COUNTBLANK(E1255))=1,"",(IF((ISERROR((VLOOKUP((IF((VALUE((TEXT(F1255,"mmdd"))))&gt;=801,(YEAR(F1255)),(YEAR(F1255)))),'Master Roster Data'!$M$1721:$N$1730,2,FALSE)))),"Player Appears to Be Too Old or Too Young",(VLOOKUP((IF((VALUE((TEXT(F1255,"mmdd"))))&gt;=801,(YEAR(F1255)),(YEAR(F1255)))),'Master Roster Data'!$M$1721:$N$1730,2,FALSE))))))</f>
        <v/>
      </c>
      <c r="J1255" s="13"/>
    </row>
    <row r="1256" spans="2:10" ht="15" x14ac:dyDescent="0.2">
      <c r="B1256" s="23"/>
      <c r="C1256" s="24"/>
      <c r="D1256" s="23"/>
      <c r="E1256" s="24"/>
      <c r="F1256" s="22"/>
      <c r="G1256" s="26" t="str">
        <f t="shared" si="19"/>
        <v/>
      </c>
      <c r="H1256" s="25" t="str">
        <f>(IF((COUNTBLANK(E1256))=1,"",(IF((ISERROR((VLOOKUP((IF((VALUE((TEXT(F1256,"mmdd"))))&gt;=801,(YEAR(F1256)),(YEAR(F1256)))),'Master Roster Data'!$M$1721:$N$1730,2,FALSE)))),"Player Appears to Be Too Old or Too Young",(VLOOKUP((IF((VALUE((TEXT(F1256,"mmdd"))))&gt;=801,(YEAR(F1256)),(YEAR(F1256)))),'Master Roster Data'!$M$1721:$N$1730,2,FALSE))))))</f>
        <v/>
      </c>
      <c r="J1256" s="13"/>
    </row>
    <row r="1257" spans="2:10" ht="15" x14ac:dyDescent="0.2">
      <c r="B1257" s="23"/>
      <c r="C1257" s="24"/>
      <c r="D1257" s="23"/>
      <c r="E1257" s="24"/>
      <c r="F1257" s="22"/>
      <c r="G1257" s="26" t="str">
        <f t="shared" si="19"/>
        <v/>
      </c>
      <c r="H1257" s="25" t="str">
        <f>(IF((COUNTBLANK(E1257))=1,"",(IF((ISERROR((VLOOKUP((IF((VALUE((TEXT(F1257,"mmdd"))))&gt;=801,(YEAR(F1257)),(YEAR(F1257)))),'Master Roster Data'!$M$1721:$N$1730,2,FALSE)))),"Player Appears to Be Too Old or Too Young",(VLOOKUP((IF((VALUE((TEXT(F1257,"mmdd"))))&gt;=801,(YEAR(F1257)),(YEAR(F1257)))),'Master Roster Data'!$M$1721:$N$1730,2,FALSE))))))</f>
        <v/>
      </c>
      <c r="J1257" s="13"/>
    </row>
    <row r="1258" spans="2:10" ht="15" x14ac:dyDescent="0.2">
      <c r="B1258" s="23"/>
      <c r="C1258" s="24"/>
      <c r="D1258" s="23"/>
      <c r="E1258" s="24"/>
      <c r="F1258" s="22"/>
      <c r="G1258" s="26" t="str">
        <f t="shared" si="19"/>
        <v/>
      </c>
      <c r="H1258" s="25" t="str">
        <f>(IF((COUNTBLANK(E1258))=1,"",(IF((ISERROR((VLOOKUP((IF((VALUE((TEXT(F1258,"mmdd"))))&gt;=801,(YEAR(F1258)),(YEAR(F1258)))),'Master Roster Data'!$M$1721:$N$1730,2,FALSE)))),"Player Appears to Be Too Old or Too Young",(VLOOKUP((IF((VALUE((TEXT(F1258,"mmdd"))))&gt;=801,(YEAR(F1258)),(YEAR(F1258)))),'Master Roster Data'!$M$1721:$N$1730,2,FALSE))))))</f>
        <v/>
      </c>
      <c r="J1258" s="13"/>
    </row>
    <row r="1259" spans="2:10" ht="15" x14ac:dyDescent="0.2">
      <c r="B1259" s="23"/>
      <c r="C1259" s="24"/>
      <c r="D1259" s="23"/>
      <c r="E1259" s="24"/>
      <c r="F1259" s="22"/>
      <c r="G1259" s="26" t="str">
        <f t="shared" si="19"/>
        <v/>
      </c>
      <c r="H1259" s="25" t="str">
        <f>(IF((COUNTBLANK(E1259))=1,"",(IF((ISERROR((VLOOKUP((IF((VALUE((TEXT(F1259,"mmdd"))))&gt;=801,(YEAR(F1259)),(YEAR(F1259)))),'Master Roster Data'!$M$1721:$N$1730,2,FALSE)))),"Player Appears to Be Too Old or Too Young",(VLOOKUP((IF((VALUE((TEXT(F1259,"mmdd"))))&gt;=801,(YEAR(F1259)),(YEAR(F1259)))),'Master Roster Data'!$M$1721:$N$1730,2,FALSE))))))</f>
        <v/>
      </c>
      <c r="J1259" s="13"/>
    </row>
    <row r="1260" spans="2:10" ht="15" x14ac:dyDescent="0.2">
      <c r="B1260" s="23"/>
      <c r="C1260" s="24"/>
      <c r="D1260" s="23"/>
      <c r="E1260" s="24"/>
      <c r="F1260" s="22"/>
      <c r="G1260" s="26" t="str">
        <f t="shared" si="19"/>
        <v/>
      </c>
      <c r="H1260" s="25" t="str">
        <f>(IF((COUNTBLANK(E1260))=1,"",(IF((ISERROR((VLOOKUP((IF((VALUE((TEXT(F1260,"mmdd"))))&gt;=801,(YEAR(F1260)),(YEAR(F1260)))),'Master Roster Data'!$M$1721:$N$1730,2,FALSE)))),"Player Appears to Be Too Old or Too Young",(VLOOKUP((IF((VALUE((TEXT(F1260,"mmdd"))))&gt;=801,(YEAR(F1260)),(YEAR(F1260)))),'Master Roster Data'!$M$1721:$N$1730,2,FALSE))))))</f>
        <v/>
      </c>
      <c r="J1260" s="13"/>
    </row>
    <row r="1261" spans="2:10" ht="15" x14ac:dyDescent="0.2">
      <c r="B1261" s="23"/>
      <c r="C1261" s="24"/>
      <c r="D1261" s="23"/>
      <c r="E1261" s="24"/>
      <c r="F1261" s="22"/>
      <c r="G1261" s="26" t="str">
        <f t="shared" si="19"/>
        <v/>
      </c>
      <c r="H1261" s="25" t="str">
        <f>(IF((COUNTBLANK(E1261))=1,"",(IF((ISERROR((VLOOKUP((IF((VALUE((TEXT(F1261,"mmdd"))))&gt;=801,(YEAR(F1261)),(YEAR(F1261)))),'Master Roster Data'!$M$1721:$N$1730,2,FALSE)))),"Player Appears to Be Too Old or Too Young",(VLOOKUP((IF((VALUE((TEXT(F1261,"mmdd"))))&gt;=801,(YEAR(F1261)),(YEAR(F1261)))),'Master Roster Data'!$M$1721:$N$1730,2,FALSE))))))</f>
        <v/>
      </c>
      <c r="J1261" s="13"/>
    </row>
    <row r="1262" spans="2:10" ht="15" x14ac:dyDescent="0.2">
      <c r="B1262" s="23"/>
      <c r="C1262" s="24"/>
      <c r="D1262" s="23"/>
      <c r="E1262" s="24"/>
      <c r="F1262" s="22"/>
      <c r="G1262" s="26" t="str">
        <f t="shared" si="19"/>
        <v/>
      </c>
      <c r="H1262" s="25" t="str">
        <f>(IF((COUNTBLANK(E1262))=1,"",(IF((ISERROR((VLOOKUP((IF((VALUE((TEXT(F1262,"mmdd"))))&gt;=801,(YEAR(F1262)),(YEAR(F1262)))),'Master Roster Data'!$M$1721:$N$1730,2,FALSE)))),"Player Appears to Be Too Old or Too Young",(VLOOKUP((IF((VALUE((TEXT(F1262,"mmdd"))))&gt;=801,(YEAR(F1262)),(YEAR(F1262)))),'Master Roster Data'!$M$1721:$N$1730,2,FALSE))))))</f>
        <v/>
      </c>
      <c r="J1262" s="13"/>
    </row>
    <row r="1263" spans="2:10" ht="15" x14ac:dyDescent="0.2">
      <c r="B1263" s="23"/>
      <c r="C1263" s="24"/>
      <c r="D1263" s="23"/>
      <c r="E1263" s="24"/>
      <c r="F1263" s="22"/>
      <c r="G1263" s="26" t="str">
        <f t="shared" si="19"/>
        <v/>
      </c>
      <c r="H1263" s="25" t="str">
        <f>(IF((COUNTBLANK(E1263))=1,"",(IF((ISERROR((VLOOKUP((IF((VALUE((TEXT(F1263,"mmdd"))))&gt;=801,(YEAR(F1263)),(YEAR(F1263)))),'Master Roster Data'!$M$1721:$N$1730,2,FALSE)))),"Player Appears to Be Too Old or Too Young",(VLOOKUP((IF((VALUE((TEXT(F1263,"mmdd"))))&gt;=801,(YEAR(F1263)),(YEAR(F1263)))),'Master Roster Data'!$M$1721:$N$1730,2,FALSE))))))</f>
        <v/>
      </c>
      <c r="J1263" s="13"/>
    </row>
    <row r="1264" spans="2:10" ht="15" x14ac:dyDescent="0.2">
      <c r="B1264" s="23"/>
      <c r="C1264" s="24"/>
      <c r="D1264" s="23"/>
      <c r="E1264" s="24"/>
      <c r="F1264" s="22"/>
      <c r="G1264" s="26" t="str">
        <f t="shared" si="19"/>
        <v/>
      </c>
      <c r="H1264" s="25" t="str">
        <f>(IF((COUNTBLANK(E1264))=1,"",(IF((ISERROR((VLOOKUP((IF((VALUE((TEXT(F1264,"mmdd"))))&gt;=801,(YEAR(F1264)),(YEAR(F1264)))),'Master Roster Data'!$M$1721:$N$1730,2,FALSE)))),"Player Appears to Be Too Old or Too Young",(VLOOKUP((IF((VALUE((TEXT(F1264,"mmdd"))))&gt;=801,(YEAR(F1264)),(YEAR(F1264)))),'Master Roster Data'!$M$1721:$N$1730,2,FALSE))))))</f>
        <v/>
      </c>
      <c r="J1264" s="13"/>
    </row>
    <row r="1265" spans="2:10" ht="15" x14ac:dyDescent="0.2">
      <c r="B1265" s="23"/>
      <c r="C1265" s="24"/>
      <c r="D1265" s="23"/>
      <c r="E1265" s="24"/>
      <c r="F1265" s="22"/>
      <c r="G1265" s="26" t="str">
        <f t="shared" si="19"/>
        <v/>
      </c>
      <c r="H1265" s="25" t="str">
        <f>(IF((COUNTBLANK(E1265))=1,"",(IF((ISERROR((VLOOKUP((IF((VALUE((TEXT(F1265,"mmdd"))))&gt;=801,(YEAR(F1265)),(YEAR(F1265)))),'Master Roster Data'!$M$1721:$N$1730,2,FALSE)))),"Player Appears to Be Too Old or Too Young",(VLOOKUP((IF((VALUE((TEXT(F1265,"mmdd"))))&gt;=801,(YEAR(F1265)),(YEAR(F1265)))),'Master Roster Data'!$M$1721:$N$1730,2,FALSE))))))</f>
        <v/>
      </c>
      <c r="J1265" s="13"/>
    </row>
    <row r="1266" spans="2:10" ht="15" x14ac:dyDescent="0.2">
      <c r="B1266" s="23"/>
      <c r="C1266" s="24"/>
      <c r="D1266" s="23"/>
      <c r="E1266" s="24"/>
      <c r="F1266" s="22"/>
      <c r="G1266" s="26" t="str">
        <f t="shared" si="19"/>
        <v/>
      </c>
      <c r="H1266" s="25" t="str">
        <f>(IF((COUNTBLANK(E1266))=1,"",(IF((ISERROR((VLOOKUP((IF((VALUE((TEXT(F1266,"mmdd"))))&gt;=801,(YEAR(F1266)),(YEAR(F1266)))),'Master Roster Data'!$M$1721:$N$1730,2,FALSE)))),"Player Appears to Be Too Old or Too Young",(VLOOKUP((IF((VALUE((TEXT(F1266,"mmdd"))))&gt;=801,(YEAR(F1266)),(YEAR(F1266)))),'Master Roster Data'!$M$1721:$N$1730,2,FALSE))))))</f>
        <v/>
      </c>
      <c r="J1266" s="13"/>
    </row>
    <row r="1267" spans="2:10" ht="15" x14ac:dyDescent="0.2">
      <c r="B1267" s="23"/>
      <c r="C1267" s="24"/>
      <c r="D1267" s="23"/>
      <c r="E1267" s="24"/>
      <c r="F1267" s="22"/>
      <c r="G1267" s="26" t="str">
        <f t="shared" si="19"/>
        <v/>
      </c>
      <c r="H1267" s="25" t="str">
        <f>(IF((COUNTBLANK(E1267))=1,"",(IF((ISERROR((VLOOKUP((IF((VALUE((TEXT(F1267,"mmdd"))))&gt;=801,(YEAR(F1267)),(YEAR(F1267)))),'Master Roster Data'!$M$1721:$N$1730,2,FALSE)))),"Player Appears to Be Too Old or Too Young",(VLOOKUP((IF((VALUE((TEXT(F1267,"mmdd"))))&gt;=801,(YEAR(F1267)),(YEAR(F1267)))),'Master Roster Data'!$M$1721:$N$1730,2,FALSE))))))</f>
        <v/>
      </c>
      <c r="J1267" s="13"/>
    </row>
    <row r="1268" spans="2:10" ht="15" x14ac:dyDescent="0.2">
      <c r="B1268" s="23"/>
      <c r="C1268" s="24"/>
      <c r="D1268" s="23"/>
      <c r="E1268" s="24"/>
      <c r="F1268" s="22"/>
      <c r="G1268" s="26" t="str">
        <f t="shared" si="19"/>
        <v/>
      </c>
      <c r="H1268" s="25" t="str">
        <f>(IF((COUNTBLANK(E1268))=1,"",(IF((ISERROR((VLOOKUP((IF((VALUE((TEXT(F1268,"mmdd"))))&gt;=801,(YEAR(F1268)),(YEAR(F1268)))),'Master Roster Data'!$M$1721:$N$1730,2,FALSE)))),"Player Appears to Be Too Old or Too Young",(VLOOKUP((IF((VALUE((TEXT(F1268,"mmdd"))))&gt;=801,(YEAR(F1268)),(YEAR(F1268)))),'Master Roster Data'!$M$1721:$N$1730,2,FALSE))))))</f>
        <v/>
      </c>
      <c r="J1268" s="13"/>
    </row>
    <row r="1269" spans="2:10" ht="15" x14ac:dyDescent="0.2">
      <c r="B1269" s="23"/>
      <c r="C1269" s="24"/>
      <c r="D1269" s="23"/>
      <c r="E1269" s="24"/>
      <c r="F1269" s="22"/>
      <c r="G1269" s="26" t="str">
        <f t="shared" si="19"/>
        <v/>
      </c>
      <c r="H1269" s="25" t="str">
        <f>(IF((COUNTBLANK(E1269))=1,"",(IF((ISERROR((VLOOKUP((IF((VALUE((TEXT(F1269,"mmdd"))))&gt;=801,(YEAR(F1269)),(YEAR(F1269)))),'Master Roster Data'!$M$1721:$N$1730,2,FALSE)))),"Player Appears to Be Too Old or Too Young",(VLOOKUP((IF((VALUE((TEXT(F1269,"mmdd"))))&gt;=801,(YEAR(F1269)),(YEAR(F1269)))),'Master Roster Data'!$M$1721:$N$1730,2,FALSE))))))</f>
        <v/>
      </c>
      <c r="J1269" s="13"/>
    </row>
    <row r="1270" spans="2:10" ht="15" x14ac:dyDescent="0.2">
      <c r="B1270" s="23"/>
      <c r="C1270" s="24"/>
      <c r="D1270" s="23"/>
      <c r="E1270" s="24"/>
      <c r="F1270" s="22"/>
      <c r="G1270" s="26" t="str">
        <f t="shared" si="19"/>
        <v/>
      </c>
      <c r="H1270" s="25" t="str">
        <f>(IF((COUNTBLANK(E1270))=1,"",(IF((ISERROR((VLOOKUP((IF((VALUE((TEXT(F1270,"mmdd"))))&gt;=801,(YEAR(F1270)),(YEAR(F1270)))),'Master Roster Data'!$M$1721:$N$1730,2,FALSE)))),"Player Appears to Be Too Old or Too Young",(VLOOKUP((IF((VALUE((TEXT(F1270,"mmdd"))))&gt;=801,(YEAR(F1270)),(YEAR(F1270)))),'Master Roster Data'!$M$1721:$N$1730,2,FALSE))))))</f>
        <v/>
      </c>
      <c r="J1270" s="13"/>
    </row>
    <row r="1271" spans="2:10" ht="15" x14ac:dyDescent="0.2">
      <c r="B1271" s="23"/>
      <c r="C1271" s="24"/>
      <c r="D1271" s="23"/>
      <c r="E1271" s="24"/>
      <c r="F1271" s="22"/>
      <c r="G1271" s="26" t="str">
        <f t="shared" si="19"/>
        <v/>
      </c>
      <c r="H1271" s="25" t="str">
        <f>(IF((COUNTBLANK(E1271))=1,"",(IF((ISERROR((VLOOKUP((IF((VALUE((TEXT(F1271,"mmdd"))))&gt;=801,(YEAR(F1271)),(YEAR(F1271)))),'Master Roster Data'!$M$1721:$N$1730,2,FALSE)))),"Player Appears to Be Too Old or Too Young",(VLOOKUP((IF((VALUE((TEXT(F1271,"mmdd"))))&gt;=801,(YEAR(F1271)),(YEAR(F1271)))),'Master Roster Data'!$M$1721:$N$1730,2,FALSE))))))</f>
        <v/>
      </c>
      <c r="J1271" s="13"/>
    </row>
    <row r="1272" spans="2:10" ht="15" x14ac:dyDescent="0.2">
      <c r="B1272" s="23"/>
      <c r="C1272" s="24"/>
      <c r="D1272" s="23"/>
      <c r="E1272" s="24"/>
      <c r="F1272" s="22"/>
      <c r="G1272" s="26" t="str">
        <f t="shared" si="19"/>
        <v/>
      </c>
      <c r="H1272" s="25" t="str">
        <f>(IF((COUNTBLANK(E1272))=1,"",(IF((ISERROR((VLOOKUP((IF((VALUE((TEXT(F1272,"mmdd"))))&gt;=801,(YEAR(F1272)),(YEAR(F1272)))),'Master Roster Data'!$M$1721:$N$1730,2,FALSE)))),"Player Appears to Be Too Old or Too Young",(VLOOKUP((IF((VALUE((TEXT(F1272,"mmdd"))))&gt;=801,(YEAR(F1272)),(YEAR(F1272)))),'Master Roster Data'!$M$1721:$N$1730,2,FALSE))))))</f>
        <v/>
      </c>
      <c r="J1272" s="13"/>
    </row>
    <row r="1273" spans="2:10" ht="15" x14ac:dyDescent="0.2">
      <c r="B1273" s="23"/>
      <c r="C1273" s="24"/>
      <c r="D1273" s="23"/>
      <c r="E1273" s="24"/>
      <c r="F1273" s="22"/>
      <c r="G1273" s="26" t="str">
        <f t="shared" si="19"/>
        <v/>
      </c>
      <c r="H1273" s="25" t="str">
        <f>(IF((COUNTBLANK(E1273))=1,"",(IF((ISERROR((VLOOKUP((IF((VALUE((TEXT(F1273,"mmdd"))))&gt;=801,(YEAR(F1273)),(YEAR(F1273)))),'Master Roster Data'!$M$1721:$N$1730,2,FALSE)))),"Player Appears to Be Too Old or Too Young",(VLOOKUP((IF((VALUE((TEXT(F1273,"mmdd"))))&gt;=801,(YEAR(F1273)),(YEAR(F1273)))),'Master Roster Data'!$M$1721:$N$1730,2,FALSE))))))</f>
        <v/>
      </c>
      <c r="J1273" s="13"/>
    </row>
    <row r="1274" spans="2:10" ht="15" x14ac:dyDescent="0.2">
      <c r="B1274" s="23"/>
      <c r="C1274" s="24"/>
      <c r="D1274" s="23"/>
      <c r="E1274" s="24"/>
      <c r="F1274" s="22"/>
      <c r="G1274" s="26" t="str">
        <f t="shared" si="19"/>
        <v/>
      </c>
      <c r="H1274" s="25" t="str">
        <f>(IF((COUNTBLANK(E1274))=1,"",(IF((ISERROR((VLOOKUP((IF((VALUE((TEXT(F1274,"mmdd"))))&gt;=801,(YEAR(F1274)),(YEAR(F1274)))),'Master Roster Data'!$M$1721:$N$1730,2,FALSE)))),"Player Appears to Be Too Old or Too Young",(VLOOKUP((IF((VALUE((TEXT(F1274,"mmdd"))))&gt;=801,(YEAR(F1274)),(YEAR(F1274)))),'Master Roster Data'!$M$1721:$N$1730,2,FALSE))))))</f>
        <v/>
      </c>
      <c r="J1274" s="13"/>
    </row>
    <row r="1275" spans="2:10" ht="15" x14ac:dyDescent="0.2">
      <c r="B1275" s="23"/>
      <c r="C1275" s="24"/>
      <c r="D1275" s="23"/>
      <c r="E1275" s="24"/>
      <c r="F1275" s="22"/>
      <c r="G1275" s="26" t="str">
        <f t="shared" si="19"/>
        <v/>
      </c>
      <c r="H1275" s="25" t="str">
        <f>(IF((COUNTBLANK(E1275))=1,"",(IF((ISERROR((VLOOKUP((IF((VALUE((TEXT(F1275,"mmdd"))))&gt;=801,(YEAR(F1275)),(YEAR(F1275)))),'Master Roster Data'!$M$1721:$N$1730,2,FALSE)))),"Player Appears to Be Too Old or Too Young",(VLOOKUP((IF((VALUE((TEXT(F1275,"mmdd"))))&gt;=801,(YEAR(F1275)),(YEAR(F1275)))),'Master Roster Data'!$M$1721:$N$1730,2,FALSE))))))</f>
        <v/>
      </c>
      <c r="J1275" s="13"/>
    </row>
    <row r="1276" spans="2:10" ht="15" x14ac:dyDescent="0.2">
      <c r="B1276" s="23"/>
      <c r="C1276" s="24"/>
      <c r="D1276" s="23"/>
      <c r="E1276" s="24"/>
      <c r="F1276" s="22"/>
      <c r="G1276" s="26" t="str">
        <f t="shared" si="19"/>
        <v/>
      </c>
      <c r="H1276" s="25" t="str">
        <f>(IF((COUNTBLANK(E1276))=1,"",(IF((ISERROR((VLOOKUP((IF((VALUE((TEXT(F1276,"mmdd"))))&gt;=801,(YEAR(F1276)),(YEAR(F1276)))),'Master Roster Data'!$M$1721:$N$1730,2,FALSE)))),"Player Appears to Be Too Old or Too Young",(VLOOKUP((IF((VALUE((TEXT(F1276,"mmdd"))))&gt;=801,(YEAR(F1276)),(YEAR(F1276)))),'Master Roster Data'!$M$1721:$N$1730,2,FALSE))))))</f>
        <v/>
      </c>
      <c r="J1276" s="13"/>
    </row>
    <row r="1277" spans="2:10" ht="15" x14ac:dyDescent="0.2">
      <c r="B1277" s="23"/>
      <c r="C1277" s="24"/>
      <c r="D1277" s="23"/>
      <c r="E1277" s="24"/>
      <c r="F1277" s="22"/>
      <c r="G1277" s="26" t="str">
        <f t="shared" si="19"/>
        <v/>
      </c>
      <c r="H1277" s="25" t="str">
        <f>(IF((COUNTBLANK(E1277))=1,"",(IF((ISERROR((VLOOKUP((IF((VALUE((TEXT(F1277,"mmdd"))))&gt;=801,(YEAR(F1277)),(YEAR(F1277)))),'Master Roster Data'!$M$1721:$N$1730,2,FALSE)))),"Player Appears to Be Too Old or Too Young",(VLOOKUP((IF((VALUE((TEXT(F1277,"mmdd"))))&gt;=801,(YEAR(F1277)),(YEAR(F1277)))),'Master Roster Data'!$M$1721:$N$1730,2,FALSE))))))</f>
        <v/>
      </c>
      <c r="J1277" s="13"/>
    </row>
    <row r="1278" spans="2:10" ht="15" x14ac:dyDescent="0.2">
      <c r="B1278" s="23"/>
      <c r="C1278" s="24"/>
      <c r="D1278" s="23"/>
      <c r="E1278" s="24"/>
      <c r="F1278" s="22"/>
      <c r="G1278" s="26" t="str">
        <f t="shared" si="19"/>
        <v/>
      </c>
      <c r="H1278" s="25" t="str">
        <f>(IF((COUNTBLANK(E1278))=1,"",(IF((ISERROR((VLOOKUP((IF((VALUE((TEXT(F1278,"mmdd"))))&gt;=801,(YEAR(F1278)),(YEAR(F1278)))),'Master Roster Data'!$M$1721:$N$1730,2,FALSE)))),"Player Appears to Be Too Old or Too Young",(VLOOKUP((IF((VALUE((TEXT(F1278,"mmdd"))))&gt;=801,(YEAR(F1278)),(YEAR(F1278)))),'Master Roster Data'!$M$1721:$N$1730,2,FALSE))))))</f>
        <v/>
      </c>
      <c r="J1278" s="13"/>
    </row>
    <row r="1279" spans="2:10" ht="15" x14ac:dyDescent="0.2">
      <c r="B1279" s="23"/>
      <c r="C1279" s="24"/>
      <c r="D1279" s="23"/>
      <c r="E1279" s="24"/>
      <c r="F1279" s="22"/>
      <c r="G1279" s="26" t="str">
        <f t="shared" si="19"/>
        <v/>
      </c>
      <c r="H1279" s="25" t="str">
        <f>(IF((COUNTBLANK(E1279))=1,"",(IF((ISERROR((VLOOKUP((IF((VALUE((TEXT(F1279,"mmdd"))))&gt;=801,(YEAR(F1279)),(YEAR(F1279)))),'Master Roster Data'!$M$1721:$N$1730,2,FALSE)))),"Player Appears to Be Too Old or Too Young",(VLOOKUP((IF((VALUE((TEXT(F1279,"mmdd"))))&gt;=801,(YEAR(F1279)),(YEAR(F1279)))),'Master Roster Data'!$M$1721:$N$1730,2,FALSE))))))</f>
        <v/>
      </c>
      <c r="J1279" s="13"/>
    </row>
    <row r="1280" spans="2:10" ht="15" x14ac:dyDescent="0.2">
      <c r="B1280" s="23"/>
      <c r="C1280" s="24"/>
      <c r="D1280" s="23"/>
      <c r="E1280" s="24"/>
      <c r="F1280" s="22"/>
      <c r="G1280" s="26" t="str">
        <f t="shared" si="19"/>
        <v/>
      </c>
      <c r="H1280" s="25" t="str">
        <f>(IF((COUNTBLANK(E1280))=1,"",(IF((ISERROR((VLOOKUP((IF((VALUE((TEXT(F1280,"mmdd"))))&gt;=801,(YEAR(F1280)),(YEAR(F1280)))),'Master Roster Data'!$M$1721:$N$1730,2,FALSE)))),"Player Appears to Be Too Old or Too Young",(VLOOKUP((IF((VALUE((TEXT(F1280,"mmdd"))))&gt;=801,(YEAR(F1280)),(YEAR(F1280)))),'Master Roster Data'!$M$1721:$N$1730,2,FALSE))))))</f>
        <v/>
      </c>
      <c r="J1280" s="13"/>
    </row>
    <row r="1281" spans="2:10" ht="15" x14ac:dyDescent="0.2">
      <c r="B1281" s="23"/>
      <c r="C1281" s="24"/>
      <c r="D1281" s="23"/>
      <c r="E1281" s="24"/>
      <c r="F1281" s="22"/>
      <c r="G1281" s="26" t="str">
        <f t="shared" si="19"/>
        <v/>
      </c>
      <c r="H1281" s="25" t="str">
        <f>(IF((COUNTBLANK(E1281))=1,"",(IF((ISERROR((VLOOKUP((IF((VALUE((TEXT(F1281,"mmdd"))))&gt;=801,(YEAR(F1281)),(YEAR(F1281)))),'Master Roster Data'!$M$1721:$N$1730,2,FALSE)))),"Player Appears to Be Too Old or Too Young",(VLOOKUP((IF((VALUE((TEXT(F1281,"mmdd"))))&gt;=801,(YEAR(F1281)),(YEAR(F1281)))),'Master Roster Data'!$M$1721:$N$1730,2,FALSE))))))</f>
        <v/>
      </c>
      <c r="J1281" s="13"/>
    </row>
    <row r="1282" spans="2:10" ht="15" x14ac:dyDescent="0.2">
      <c r="B1282" s="23"/>
      <c r="C1282" s="24"/>
      <c r="D1282" s="23"/>
      <c r="E1282" s="24"/>
      <c r="F1282" s="22"/>
      <c r="G1282" s="26" t="str">
        <f t="shared" si="19"/>
        <v/>
      </c>
      <c r="H1282" s="25" t="str">
        <f>(IF((COUNTBLANK(E1282))=1,"",(IF((ISERROR((VLOOKUP((IF((VALUE((TEXT(F1282,"mmdd"))))&gt;=801,(YEAR(F1282)),(YEAR(F1282)))),'Master Roster Data'!$M$1721:$N$1730,2,FALSE)))),"Player Appears to Be Too Old or Too Young",(VLOOKUP((IF((VALUE((TEXT(F1282,"mmdd"))))&gt;=801,(YEAR(F1282)),(YEAR(F1282)))),'Master Roster Data'!$M$1721:$N$1730,2,FALSE))))))</f>
        <v/>
      </c>
      <c r="J1282" s="13"/>
    </row>
    <row r="1283" spans="2:10" ht="15" x14ac:dyDescent="0.2">
      <c r="B1283" s="23"/>
      <c r="C1283" s="24"/>
      <c r="D1283" s="23"/>
      <c r="E1283" s="24"/>
      <c r="F1283" s="22"/>
      <c r="G1283" s="26" t="str">
        <f t="shared" si="19"/>
        <v/>
      </c>
      <c r="H1283" s="25" t="str">
        <f>(IF((COUNTBLANK(E1283))=1,"",(IF((ISERROR((VLOOKUP((IF((VALUE((TEXT(F1283,"mmdd"))))&gt;=801,(YEAR(F1283)),(YEAR(F1283)))),'Master Roster Data'!$M$1721:$N$1730,2,FALSE)))),"Player Appears to Be Too Old or Too Young",(VLOOKUP((IF((VALUE((TEXT(F1283,"mmdd"))))&gt;=801,(YEAR(F1283)),(YEAR(F1283)))),'Master Roster Data'!$M$1721:$N$1730,2,FALSE))))))</f>
        <v/>
      </c>
      <c r="J1283" s="13"/>
    </row>
    <row r="1284" spans="2:10" ht="15" x14ac:dyDescent="0.2">
      <c r="B1284" s="23"/>
      <c r="C1284" s="24"/>
      <c r="D1284" s="23"/>
      <c r="E1284" s="24"/>
      <c r="F1284" s="22"/>
      <c r="G1284" s="26" t="str">
        <f t="shared" si="19"/>
        <v/>
      </c>
      <c r="H1284" s="25" t="str">
        <f>(IF((COUNTBLANK(E1284))=1,"",(IF((ISERROR((VLOOKUP((IF((VALUE((TEXT(F1284,"mmdd"))))&gt;=801,(YEAR(F1284)),(YEAR(F1284)))),'Master Roster Data'!$M$1721:$N$1730,2,FALSE)))),"Player Appears to Be Too Old or Too Young",(VLOOKUP((IF((VALUE((TEXT(F1284,"mmdd"))))&gt;=801,(YEAR(F1284)),(YEAR(F1284)))),'Master Roster Data'!$M$1721:$N$1730,2,FALSE))))))</f>
        <v/>
      </c>
      <c r="J1284" s="13"/>
    </row>
    <row r="1285" spans="2:10" ht="15" x14ac:dyDescent="0.2">
      <c r="B1285" s="23"/>
      <c r="C1285" s="24"/>
      <c r="D1285" s="23"/>
      <c r="E1285" s="24"/>
      <c r="F1285" s="22"/>
      <c r="G1285" s="26" t="str">
        <f t="shared" si="19"/>
        <v/>
      </c>
      <c r="H1285" s="25" t="str">
        <f>(IF((COUNTBLANK(E1285))=1,"",(IF((ISERROR((VLOOKUP((IF((VALUE((TEXT(F1285,"mmdd"))))&gt;=801,(YEAR(F1285)),(YEAR(F1285)))),'Master Roster Data'!$M$1721:$N$1730,2,FALSE)))),"Player Appears to Be Too Old or Too Young",(VLOOKUP((IF((VALUE((TEXT(F1285,"mmdd"))))&gt;=801,(YEAR(F1285)),(YEAR(F1285)))),'Master Roster Data'!$M$1721:$N$1730,2,FALSE))))))</f>
        <v/>
      </c>
      <c r="J1285" s="13"/>
    </row>
    <row r="1286" spans="2:10" ht="15" x14ac:dyDescent="0.2">
      <c r="B1286" s="23"/>
      <c r="C1286" s="24"/>
      <c r="D1286" s="23"/>
      <c r="E1286" s="24"/>
      <c r="F1286" s="22"/>
      <c r="G1286" s="26" t="str">
        <f t="shared" ref="G1286:G1349" si="20">(IF(H1286&gt;(MID(B1286,1,3)),"Waiver Required",""))</f>
        <v/>
      </c>
      <c r="H1286" s="25" t="str">
        <f>(IF((COUNTBLANK(E1286))=1,"",(IF((ISERROR((VLOOKUP((IF((VALUE((TEXT(F1286,"mmdd"))))&gt;=801,(YEAR(F1286)),(YEAR(F1286)))),'Master Roster Data'!$M$1721:$N$1730,2,FALSE)))),"Player Appears to Be Too Old or Too Young",(VLOOKUP((IF((VALUE((TEXT(F1286,"mmdd"))))&gt;=801,(YEAR(F1286)),(YEAR(F1286)))),'Master Roster Data'!$M$1721:$N$1730,2,FALSE))))))</f>
        <v/>
      </c>
      <c r="J1286" s="13"/>
    </row>
    <row r="1287" spans="2:10" ht="15" x14ac:dyDescent="0.2">
      <c r="B1287" s="23"/>
      <c r="C1287" s="24"/>
      <c r="D1287" s="23"/>
      <c r="E1287" s="24"/>
      <c r="F1287" s="22"/>
      <c r="G1287" s="26" t="str">
        <f t="shared" si="20"/>
        <v/>
      </c>
      <c r="H1287" s="25" t="str">
        <f>(IF((COUNTBLANK(E1287))=1,"",(IF((ISERROR((VLOOKUP((IF((VALUE((TEXT(F1287,"mmdd"))))&gt;=801,(YEAR(F1287)),(YEAR(F1287)))),'Master Roster Data'!$M$1721:$N$1730,2,FALSE)))),"Player Appears to Be Too Old or Too Young",(VLOOKUP((IF((VALUE((TEXT(F1287,"mmdd"))))&gt;=801,(YEAR(F1287)),(YEAR(F1287)))),'Master Roster Data'!$M$1721:$N$1730,2,FALSE))))))</f>
        <v/>
      </c>
      <c r="J1287" s="13"/>
    </row>
    <row r="1288" spans="2:10" ht="15" x14ac:dyDescent="0.2">
      <c r="B1288" s="23"/>
      <c r="C1288" s="24"/>
      <c r="D1288" s="23"/>
      <c r="E1288" s="24"/>
      <c r="F1288" s="22"/>
      <c r="G1288" s="26" t="str">
        <f t="shared" si="20"/>
        <v/>
      </c>
      <c r="H1288" s="25" t="str">
        <f>(IF((COUNTBLANK(E1288))=1,"",(IF((ISERROR((VLOOKUP((IF((VALUE((TEXT(F1288,"mmdd"))))&gt;=801,(YEAR(F1288)),(YEAR(F1288)))),'Master Roster Data'!$M$1721:$N$1730,2,FALSE)))),"Player Appears to Be Too Old or Too Young",(VLOOKUP((IF((VALUE((TEXT(F1288,"mmdd"))))&gt;=801,(YEAR(F1288)),(YEAR(F1288)))),'Master Roster Data'!$M$1721:$N$1730,2,FALSE))))))</f>
        <v/>
      </c>
      <c r="J1288" s="13"/>
    </row>
    <row r="1289" spans="2:10" ht="15" x14ac:dyDescent="0.2">
      <c r="B1289" s="23"/>
      <c r="C1289" s="24"/>
      <c r="D1289" s="23"/>
      <c r="E1289" s="24"/>
      <c r="F1289" s="22"/>
      <c r="G1289" s="26" t="str">
        <f t="shared" si="20"/>
        <v/>
      </c>
      <c r="H1289" s="25" t="str">
        <f>(IF((COUNTBLANK(E1289))=1,"",(IF((ISERROR((VLOOKUP((IF((VALUE((TEXT(F1289,"mmdd"))))&gt;=801,(YEAR(F1289)),(YEAR(F1289)))),'Master Roster Data'!$M$1721:$N$1730,2,FALSE)))),"Player Appears to Be Too Old or Too Young",(VLOOKUP((IF((VALUE((TEXT(F1289,"mmdd"))))&gt;=801,(YEAR(F1289)),(YEAR(F1289)))),'Master Roster Data'!$M$1721:$N$1730,2,FALSE))))))</f>
        <v/>
      </c>
      <c r="J1289" s="13"/>
    </row>
    <row r="1290" spans="2:10" ht="15" x14ac:dyDescent="0.2">
      <c r="B1290" s="23"/>
      <c r="C1290" s="24"/>
      <c r="D1290" s="23"/>
      <c r="E1290" s="24"/>
      <c r="F1290" s="22"/>
      <c r="G1290" s="26" t="str">
        <f t="shared" si="20"/>
        <v/>
      </c>
      <c r="H1290" s="25" t="str">
        <f>(IF((COUNTBLANK(E1290))=1,"",(IF((ISERROR((VLOOKUP((IF((VALUE((TEXT(F1290,"mmdd"))))&gt;=801,(YEAR(F1290)),(YEAR(F1290)))),'Master Roster Data'!$M$1721:$N$1730,2,FALSE)))),"Player Appears to Be Too Old or Too Young",(VLOOKUP((IF((VALUE((TEXT(F1290,"mmdd"))))&gt;=801,(YEAR(F1290)),(YEAR(F1290)))),'Master Roster Data'!$M$1721:$N$1730,2,FALSE))))))</f>
        <v/>
      </c>
      <c r="J1290" s="13"/>
    </row>
    <row r="1291" spans="2:10" ht="15" x14ac:dyDescent="0.2">
      <c r="B1291" s="23"/>
      <c r="C1291" s="24"/>
      <c r="D1291" s="23"/>
      <c r="E1291" s="24"/>
      <c r="F1291" s="22"/>
      <c r="G1291" s="26" t="str">
        <f t="shared" si="20"/>
        <v/>
      </c>
      <c r="H1291" s="25" t="str">
        <f>(IF((COUNTBLANK(E1291))=1,"",(IF((ISERROR((VLOOKUP((IF((VALUE((TEXT(F1291,"mmdd"))))&gt;=801,(YEAR(F1291)),(YEAR(F1291)))),'Master Roster Data'!$M$1721:$N$1730,2,FALSE)))),"Player Appears to Be Too Old or Too Young",(VLOOKUP((IF((VALUE((TEXT(F1291,"mmdd"))))&gt;=801,(YEAR(F1291)),(YEAR(F1291)))),'Master Roster Data'!$M$1721:$N$1730,2,FALSE))))))</f>
        <v/>
      </c>
      <c r="J1291" s="13"/>
    </row>
    <row r="1292" spans="2:10" ht="15" x14ac:dyDescent="0.2">
      <c r="B1292" s="23"/>
      <c r="C1292" s="24"/>
      <c r="D1292" s="23"/>
      <c r="E1292" s="24"/>
      <c r="F1292" s="22"/>
      <c r="G1292" s="26" t="str">
        <f t="shared" si="20"/>
        <v/>
      </c>
      <c r="H1292" s="25" t="str">
        <f>(IF((COUNTBLANK(E1292))=1,"",(IF((ISERROR((VLOOKUP((IF((VALUE((TEXT(F1292,"mmdd"))))&gt;=801,(YEAR(F1292)),(YEAR(F1292)))),'Master Roster Data'!$M$1721:$N$1730,2,FALSE)))),"Player Appears to Be Too Old or Too Young",(VLOOKUP((IF((VALUE((TEXT(F1292,"mmdd"))))&gt;=801,(YEAR(F1292)),(YEAR(F1292)))),'Master Roster Data'!$M$1721:$N$1730,2,FALSE))))))</f>
        <v/>
      </c>
      <c r="J1292" s="13"/>
    </row>
    <row r="1293" spans="2:10" ht="15" x14ac:dyDescent="0.2">
      <c r="B1293" s="23"/>
      <c r="C1293" s="24"/>
      <c r="D1293" s="23"/>
      <c r="E1293" s="24"/>
      <c r="F1293" s="22"/>
      <c r="G1293" s="26" t="str">
        <f t="shared" si="20"/>
        <v/>
      </c>
      <c r="H1293" s="25" t="str">
        <f>(IF((COUNTBLANK(E1293))=1,"",(IF((ISERROR((VLOOKUP((IF((VALUE((TEXT(F1293,"mmdd"))))&gt;=801,(YEAR(F1293)),(YEAR(F1293)))),'Master Roster Data'!$M$1721:$N$1730,2,FALSE)))),"Player Appears to Be Too Old or Too Young",(VLOOKUP((IF((VALUE((TEXT(F1293,"mmdd"))))&gt;=801,(YEAR(F1293)),(YEAR(F1293)))),'Master Roster Data'!$M$1721:$N$1730,2,FALSE))))))</f>
        <v/>
      </c>
      <c r="J1293" s="13"/>
    </row>
    <row r="1294" spans="2:10" ht="15" x14ac:dyDescent="0.2">
      <c r="B1294" s="23"/>
      <c r="C1294" s="24"/>
      <c r="D1294" s="23"/>
      <c r="E1294" s="24"/>
      <c r="F1294" s="22"/>
      <c r="G1294" s="26" t="str">
        <f t="shared" si="20"/>
        <v/>
      </c>
      <c r="H1294" s="25" t="str">
        <f>(IF((COUNTBLANK(E1294))=1,"",(IF((ISERROR((VLOOKUP((IF((VALUE((TEXT(F1294,"mmdd"))))&gt;=801,(YEAR(F1294)),(YEAR(F1294)))),'Master Roster Data'!$M$1721:$N$1730,2,FALSE)))),"Player Appears to Be Too Old or Too Young",(VLOOKUP((IF((VALUE((TEXT(F1294,"mmdd"))))&gt;=801,(YEAR(F1294)),(YEAR(F1294)))),'Master Roster Data'!$M$1721:$N$1730,2,FALSE))))))</f>
        <v/>
      </c>
      <c r="J1294" s="13"/>
    </row>
    <row r="1295" spans="2:10" ht="15" x14ac:dyDescent="0.2">
      <c r="B1295" s="23"/>
      <c r="C1295" s="24"/>
      <c r="D1295" s="23"/>
      <c r="E1295" s="24"/>
      <c r="F1295" s="22"/>
      <c r="G1295" s="26" t="str">
        <f t="shared" si="20"/>
        <v/>
      </c>
      <c r="H1295" s="25" t="str">
        <f>(IF((COUNTBLANK(E1295))=1,"",(IF((ISERROR((VLOOKUP((IF((VALUE((TEXT(F1295,"mmdd"))))&gt;=801,(YEAR(F1295)),(YEAR(F1295)))),'Master Roster Data'!$M$1721:$N$1730,2,FALSE)))),"Player Appears to Be Too Old or Too Young",(VLOOKUP((IF((VALUE((TEXT(F1295,"mmdd"))))&gt;=801,(YEAR(F1295)),(YEAR(F1295)))),'Master Roster Data'!$M$1721:$N$1730,2,FALSE))))))</f>
        <v/>
      </c>
      <c r="J1295" s="13"/>
    </row>
    <row r="1296" spans="2:10" ht="15" x14ac:dyDescent="0.2">
      <c r="B1296" s="23"/>
      <c r="C1296" s="24"/>
      <c r="D1296" s="23"/>
      <c r="E1296" s="24"/>
      <c r="F1296" s="22"/>
      <c r="G1296" s="26" t="str">
        <f t="shared" si="20"/>
        <v/>
      </c>
      <c r="H1296" s="25" t="str">
        <f>(IF((COUNTBLANK(E1296))=1,"",(IF((ISERROR((VLOOKUP((IF((VALUE((TEXT(F1296,"mmdd"))))&gt;=801,(YEAR(F1296)),(YEAR(F1296)))),'Master Roster Data'!$M$1721:$N$1730,2,FALSE)))),"Player Appears to Be Too Old or Too Young",(VLOOKUP((IF((VALUE((TEXT(F1296,"mmdd"))))&gt;=801,(YEAR(F1296)),(YEAR(F1296)))),'Master Roster Data'!$M$1721:$N$1730,2,FALSE))))))</f>
        <v/>
      </c>
      <c r="J1296" s="13"/>
    </row>
    <row r="1297" spans="2:10" ht="15" x14ac:dyDescent="0.2">
      <c r="B1297" s="23"/>
      <c r="C1297" s="24"/>
      <c r="D1297" s="23"/>
      <c r="E1297" s="24"/>
      <c r="F1297" s="22"/>
      <c r="G1297" s="26" t="str">
        <f t="shared" si="20"/>
        <v/>
      </c>
      <c r="H1297" s="25" t="str">
        <f>(IF((COUNTBLANK(E1297))=1,"",(IF((ISERROR((VLOOKUP((IF((VALUE((TEXT(F1297,"mmdd"))))&gt;=801,(YEAR(F1297)),(YEAR(F1297)))),'Master Roster Data'!$M$1721:$N$1730,2,FALSE)))),"Player Appears to Be Too Old or Too Young",(VLOOKUP((IF((VALUE((TEXT(F1297,"mmdd"))))&gt;=801,(YEAR(F1297)),(YEAR(F1297)))),'Master Roster Data'!$M$1721:$N$1730,2,FALSE))))))</f>
        <v/>
      </c>
      <c r="J1297" s="13"/>
    </row>
    <row r="1298" spans="2:10" ht="15" x14ac:dyDescent="0.2">
      <c r="B1298" s="23"/>
      <c r="C1298" s="24"/>
      <c r="D1298" s="23"/>
      <c r="E1298" s="24"/>
      <c r="F1298" s="22"/>
      <c r="G1298" s="26" t="str">
        <f t="shared" si="20"/>
        <v/>
      </c>
      <c r="H1298" s="25" t="str">
        <f>(IF((COUNTBLANK(E1298))=1,"",(IF((ISERROR((VLOOKUP((IF((VALUE((TEXT(F1298,"mmdd"))))&gt;=801,(YEAR(F1298)),(YEAR(F1298)))),'Master Roster Data'!$M$1721:$N$1730,2,FALSE)))),"Player Appears to Be Too Old or Too Young",(VLOOKUP((IF((VALUE((TEXT(F1298,"mmdd"))))&gt;=801,(YEAR(F1298)),(YEAR(F1298)))),'Master Roster Data'!$M$1721:$N$1730,2,FALSE))))))</f>
        <v/>
      </c>
      <c r="J1298" s="13"/>
    </row>
    <row r="1299" spans="2:10" ht="15" x14ac:dyDescent="0.2">
      <c r="B1299" s="23"/>
      <c r="C1299" s="24"/>
      <c r="D1299" s="23"/>
      <c r="E1299" s="24"/>
      <c r="F1299" s="22"/>
      <c r="G1299" s="26" t="str">
        <f t="shared" si="20"/>
        <v/>
      </c>
      <c r="H1299" s="25" t="str">
        <f>(IF((COUNTBLANK(E1299))=1,"",(IF((ISERROR((VLOOKUP((IF((VALUE((TEXT(F1299,"mmdd"))))&gt;=801,(YEAR(F1299)),(YEAR(F1299)))),'Master Roster Data'!$M$1721:$N$1730,2,FALSE)))),"Player Appears to Be Too Old or Too Young",(VLOOKUP((IF((VALUE((TEXT(F1299,"mmdd"))))&gt;=801,(YEAR(F1299)),(YEAR(F1299)))),'Master Roster Data'!$M$1721:$N$1730,2,FALSE))))))</f>
        <v/>
      </c>
      <c r="J1299" s="13"/>
    </row>
    <row r="1300" spans="2:10" ht="15" x14ac:dyDescent="0.2">
      <c r="B1300" s="23"/>
      <c r="C1300" s="24"/>
      <c r="D1300" s="23"/>
      <c r="E1300" s="24"/>
      <c r="F1300" s="22"/>
      <c r="G1300" s="26" t="str">
        <f t="shared" si="20"/>
        <v/>
      </c>
      <c r="H1300" s="25" t="str">
        <f>(IF((COUNTBLANK(E1300))=1,"",(IF((ISERROR((VLOOKUP((IF((VALUE((TEXT(F1300,"mmdd"))))&gt;=801,(YEAR(F1300)),(YEAR(F1300)))),'Master Roster Data'!$M$1721:$N$1730,2,FALSE)))),"Player Appears to Be Too Old or Too Young",(VLOOKUP((IF((VALUE((TEXT(F1300,"mmdd"))))&gt;=801,(YEAR(F1300)),(YEAR(F1300)))),'Master Roster Data'!$M$1721:$N$1730,2,FALSE))))))</f>
        <v/>
      </c>
      <c r="J1300" s="13"/>
    </row>
    <row r="1301" spans="2:10" ht="15" x14ac:dyDescent="0.2">
      <c r="B1301" s="23"/>
      <c r="C1301" s="24"/>
      <c r="D1301" s="23"/>
      <c r="E1301" s="24"/>
      <c r="F1301" s="22"/>
      <c r="G1301" s="26" t="str">
        <f t="shared" si="20"/>
        <v/>
      </c>
      <c r="H1301" s="25" t="str">
        <f>(IF((COUNTBLANK(E1301))=1,"",(IF((ISERROR((VLOOKUP((IF((VALUE((TEXT(F1301,"mmdd"))))&gt;=801,(YEAR(F1301)),(YEAR(F1301)))),'Master Roster Data'!$M$1721:$N$1730,2,FALSE)))),"Player Appears to Be Too Old or Too Young",(VLOOKUP((IF((VALUE((TEXT(F1301,"mmdd"))))&gt;=801,(YEAR(F1301)),(YEAR(F1301)))),'Master Roster Data'!$M$1721:$N$1730,2,FALSE))))))</f>
        <v/>
      </c>
      <c r="J1301" s="13"/>
    </row>
    <row r="1302" spans="2:10" ht="15" x14ac:dyDescent="0.2">
      <c r="B1302" s="23"/>
      <c r="C1302" s="24"/>
      <c r="D1302" s="23"/>
      <c r="E1302" s="24"/>
      <c r="F1302" s="22"/>
      <c r="G1302" s="26" t="str">
        <f t="shared" si="20"/>
        <v/>
      </c>
      <c r="H1302" s="25" t="str">
        <f>(IF((COUNTBLANK(E1302))=1,"",(IF((ISERROR((VLOOKUP((IF((VALUE((TEXT(F1302,"mmdd"))))&gt;=801,(YEAR(F1302)),(YEAR(F1302)))),'Master Roster Data'!$M$1721:$N$1730,2,FALSE)))),"Player Appears to Be Too Old or Too Young",(VLOOKUP((IF((VALUE((TEXT(F1302,"mmdd"))))&gt;=801,(YEAR(F1302)),(YEAR(F1302)))),'Master Roster Data'!$M$1721:$N$1730,2,FALSE))))))</f>
        <v/>
      </c>
      <c r="J1302" s="13"/>
    </row>
    <row r="1303" spans="2:10" ht="15" x14ac:dyDescent="0.2">
      <c r="B1303" s="23"/>
      <c r="C1303" s="24"/>
      <c r="D1303" s="23"/>
      <c r="E1303" s="24"/>
      <c r="F1303" s="22"/>
      <c r="G1303" s="26" t="str">
        <f t="shared" si="20"/>
        <v/>
      </c>
      <c r="H1303" s="25" t="str">
        <f>(IF((COUNTBLANK(E1303))=1,"",(IF((ISERROR((VLOOKUP((IF((VALUE((TEXT(F1303,"mmdd"))))&gt;=801,(YEAR(F1303)),(YEAR(F1303)))),'Master Roster Data'!$M$1721:$N$1730,2,FALSE)))),"Player Appears to Be Too Old or Too Young",(VLOOKUP((IF((VALUE((TEXT(F1303,"mmdd"))))&gt;=801,(YEAR(F1303)),(YEAR(F1303)))),'Master Roster Data'!$M$1721:$N$1730,2,FALSE))))))</f>
        <v/>
      </c>
      <c r="J1303" s="13"/>
    </row>
    <row r="1304" spans="2:10" ht="15" x14ac:dyDescent="0.2">
      <c r="B1304" s="23"/>
      <c r="C1304" s="24"/>
      <c r="D1304" s="23"/>
      <c r="E1304" s="24"/>
      <c r="F1304" s="22"/>
      <c r="G1304" s="26" t="str">
        <f t="shared" si="20"/>
        <v/>
      </c>
      <c r="H1304" s="25" t="str">
        <f>(IF((COUNTBLANK(E1304))=1,"",(IF((ISERROR((VLOOKUP((IF((VALUE((TEXT(F1304,"mmdd"))))&gt;=801,(YEAR(F1304)),(YEAR(F1304)))),'Master Roster Data'!$M$1721:$N$1730,2,FALSE)))),"Player Appears to Be Too Old or Too Young",(VLOOKUP((IF((VALUE((TEXT(F1304,"mmdd"))))&gt;=801,(YEAR(F1304)),(YEAR(F1304)))),'Master Roster Data'!$M$1721:$N$1730,2,FALSE))))))</f>
        <v/>
      </c>
      <c r="J1304" s="13"/>
    </row>
    <row r="1305" spans="2:10" ht="15" x14ac:dyDescent="0.2">
      <c r="B1305" s="23"/>
      <c r="C1305" s="24"/>
      <c r="D1305" s="23"/>
      <c r="E1305" s="24"/>
      <c r="F1305" s="22"/>
      <c r="G1305" s="26" t="str">
        <f t="shared" si="20"/>
        <v/>
      </c>
      <c r="H1305" s="25" t="str">
        <f>(IF((COUNTBLANK(E1305))=1,"",(IF((ISERROR((VLOOKUP((IF((VALUE((TEXT(F1305,"mmdd"))))&gt;=801,(YEAR(F1305)),(YEAR(F1305)))),'Master Roster Data'!$M$1721:$N$1730,2,FALSE)))),"Player Appears to Be Too Old or Too Young",(VLOOKUP((IF((VALUE((TEXT(F1305,"mmdd"))))&gt;=801,(YEAR(F1305)),(YEAR(F1305)))),'Master Roster Data'!$M$1721:$N$1730,2,FALSE))))))</f>
        <v/>
      </c>
      <c r="J1305" s="13"/>
    </row>
    <row r="1306" spans="2:10" ht="15" x14ac:dyDescent="0.2">
      <c r="B1306" s="23"/>
      <c r="C1306" s="24"/>
      <c r="D1306" s="23"/>
      <c r="E1306" s="24"/>
      <c r="F1306" s="22"/>
      <c r="G1306" s="26" t="str">
        <f t="shared" si="20"/>
        <v/>
      </c>
      <c r="H1306" s="25" t="str">
        <f>(IF((COUNTBLANK(E1306))=1,"",(IF((ISERROR((VLOOKUP((IF((VALUE((TEXT(F1306,"mmdd"))))&gt;=801,(YEAR(F1306)),(YEAR(F1306)))),'Master Roster Data'!$M$1721:$N$1730,2,FALSE)))),"Player Appears to Be Too Old or Too Young",(VLOOKUP((IF((VALUE((TEXT(F1306,"mmdd"))))&gt;=801,(YEAR(F1306)),(YEAR(F1306)))),'Master Roster Data'!$M$1721:$N$1730,2,FALSE))))))</f>
        <v/>
      </c>
      <c r="J1306" s="13"/>
    </row>
    <row r="1307" spans="2:10" ht="15" x14ac:dyDescent="0.2">
      <c r="B1307" s="23"/>
      <c r="C1307" s="24"/>
      <c r="D1307" s="23"/>
      <c r="E1307" s="24"/>
      <c r="F1307" s="22"/>
      <c r="G1307" s="26" t="str">
        <f t="shared" si="20"/>
        <v/>
      </c>
      <c r="H1307" s="25" t="str">
        <f>(IF((COUNTBLANK(E1307))=1,"",(IF((ISERROR((VLOOKUP((IF((VALUE((TEXT(F1307,"mmdd"))))&gt;=801,(YEAR(F1307)),(YEAR(F1307)))),'Master Roster Data'!$M$1721:$N$1730,2,FALSE)))),"Player Appears to Be Too Old or Too Young",(VLOOKUP((IF((VALUE((TEXT(F1307,"mmdd"))))&gt;=801,(YEAR(F1307)),(YEAR(F1307)))),'Master Roster Data'!$M$1721:$N$1730,2,FALSE))))))</f>
        <v/>
      </c>
      <c r="J1307" s="13"/>
    </row>
    <row r="1308" spans="2:10" ht="15" x14ac:dyDescent="0.2">
      <c r="B1308" s="23"/>
      <c r="C1308" s="24"/>
      <c r="D1308" s="23"/>
      <c r="E1308" s="24"/>
      <c r="F1308" s="22"/>
      <c r="G1308" s="26" t="str">
        <f t="shared" si="20"/>
        <v/>
      </c>
      <c r="H1308" s="25" t="str">
        <f>(IF((COUNTBLANK(E1308))=1,"",(IF((ISERROR((VLOOKUP((IF((VALUE((TEXT(F1308,"mmdd"))))&gt;=801,(YEAR(F1308)),(YEAR(F1308)))),'Master Roster Data'!$M$1721:$N$1730,2,FALSE)))),"Player Appears to Be Too Old or Too Young",(VLOOKUP((IF((VALUE((TEXT(F1308,"mmdd"))))&gt;=801,(YEAR(F1308)),(YEAR(F1308)))),'Master Roster Data'!$M$1721:$N$1730,2,FALSE))))))</f>
        <v/>
      </c>
      <c r="J1308" s="13"/>
    </row>
    <row r="1309" spans="2:10" ht="15" x14ac:dyDescent="0.2">
      <c r="B1309" s="23"/>
      <c r="C1309" s="24"/>
      <c r="D1309" s="23"/>
      <c r="E1309" s="24"/>
      <c r="F1309" s="22"/>
      <c r="G1309" s="26" t="str">
        <f t="shared" si="20"/>
        <v/>
      </c>
      <c r="H1309" s="25" t="str">
        <f>(IF((COUNTBLANK(E1309))=1,"",(IF((ISERROR((VLOOKUP((IF((VALUE((TEXT(F1309,"mmdd"))))&gt;=801,(YEAR(F1309)),(YEAR(F1309)))),'Master Roster Data'!$M$1721:$N$1730,2,FALSE)))),"Player Appears to Be Too Old or Too Young",(VLOOKUP((IF((VALUE((TEXT(F1309,"mmdd"))))&gt;=801,(YEAR(F1309)),(YEAR(F1309)))),'Master Roster Data'!$M$1721:$N$1730,2,FALSE))))))</f>
        <v/>
      </c>
      <c r="J1309" s="13"/>
    </row>
    <row r="1310" spans="2:10" ht="15" x14ac:dyDescent="0.2">
      <c r="B1310" s="23"/>
      <c r="C1310" s="24"/>
      <c r="D1310" s="23"/>
      <c r="E1310" s="24"/>
      <c r="F1310" s="22"/>
      <c r="G1310" s="26" t="str">
        <f t="shared" si="20"/>
        <v/>
      </c>
      <c r="H1310" s="25" t="str">
        <f>(IF((COUNTBLANK(E1310))=1,"",(IF((ISERROR((VLOOKUP((IF((VALUE((TEXT(F1310,"mmdd"))))&gt;=801,(YEAR(F1310)),(YEAR(F1310)))),'Master Roster Data'!$M$1721:$N$1730,2,FALSE)))),"Player Appears to Be Too Old or Too Young",(VLOOKUP((IF((VALUE((TEXT(F1310,"mmdd"))))&gt;=801,(YEAR(F1310)),(YEAR(F1310)))),'Master Roster Data'!$M$1721:$N$1730,2,FALSE))))))</f>
        <v/>
      </c>
      <c r="J1310" s="13"/>
    </row>
    <row r="1311" spans="2:10" ht="15" x14ac:dyDescent="0.2">
      <c r="B1311" s="23"/>
      <c r="C1311" s="24"/>
      <c r="D1311" s="23"/>
      <c r="E1311" s="24"/>
      <c r="F1311" s="22"/>
      <c r="G1311" s="26" t="str">
        <f t="shared" si="20"/>
        <v/>
      </c>
      <c r="H1311" s="25" t="str">
        <f>(IF((COUNTBLANK(E1311))=1,"",(IF((ISERROR((VLOOKUP((IF((VALUE((TEXT(F1311,"mmdd"))))&gt;=801,(YEAR(F1311)),(YEAR(F1311)))),'Master Roster Data'!$M$1721:$N$1730,2,FALSE)))),"Player Appears to Be Too Old or Too Young",(VLOOKUP((IF((VALUE((TEXT(F1311,"mmdd"))))&gt;=801,(YEAR(F1311)),(YEAR(F1311)))),'Master Roster Data'!$M$1721:$N$1730,2,FALSE))))))</f>
        <v/>
      </c>
      <c r="J1311" s="13"/>
    </row>
    <row r="1312" spans="2:10" ht="15" x14ac:dyDescent="0.2">
      <c r="B1312" s="23"/>
      <c r="C1312" s="24"/>
      <c r="D1312" s="23"/>
      <c r="E1312" s="24"/>
      <c r="F1312" s="22"/>
      <c r="G1312" s="26" t="str">
        <f t="shared" si="20"/>
        <v/>
      </c>
      <c r="H1312" s="25" t="str">
        <f>(IF((COUNTBLANK(E1312))=1,"",(IF((ISERROR((VLOOKUP((IF((VALUE((TEXT(F1312,"mmdd"))))&gt;=801,(YEAR(F1312)),(YEAR(F1312)))),'Master Roster Data'!$M$1721:$N$1730,2,FALSE)))),"Player Appears to Be Too Old or Too Young",(VLOOKUP((IF((VALUE((TEXT(F1312,"mmdd"))))&gt;=801,(YEAR(F1312)),(YEAR(F1312)))),'Master Roster Data'!$M$1721:$N$1730,2,FALSE))))))</f>
        <v/>
      </c>
      <c r="J1312" s="13"/>
    </row>
    <row r="1313" spans="2:10" ht="15" x14ac:dyDescent="0.2">
      <c r="B1313" s="23"/>
      <c r="C1313" s="24"/>
      <c r="D1313" s="23"/>
      <c r="E1313" s="24"/>
      <c r="F1313" s="22"/>
      <c r="G1313" s="26" t="str">
        <f t="shared" si="20"/>
        <v/>
      </c>
      <c r="H1313" s="25" t="str">
        <f>(IF((COUNTBLANK(E1313))=1,"",(IF((ISERROR((VLOOKUP((IF((VALUE((TEXT(F1313,"mmdd"))))&gt;=801,(YEAR(F1313)),(YEAR(F1313)))),'Master Roster Data'!$M$1721:$N$1730,2,FALSE)))),"Player Appears to Be Too Old or Too Young",(VLOOKUP((IF((VALUE((TEXT(F1313,"mmdd"))))&gt;=801,(YEAR(F1313)),(YEAR(F1313)))),'Master Roster Data'!$M$1721:$N$1730,2,FALSE))))))</f>
        <v/>
      </c>
      <c r="J1313" s="13"/>
    </row>
    <row r="1314" spans="2:10" ht="15" x14ac:dyDescent="0.2">
      <c r="B1314" s="23"/>
      <c r="C1314" s="24"/>
      <c r="D1314" s="23"/>
      <c r="E1314" s="24"/>
      <c r="F1314" s="22"/>
      <c r="G1314" s="26" t="str">
        <f t="shared" si="20"/>
        <v/>
      </c>
      <c r="H1314" s="25" t="str">
        <f>(IF((COUNTBLANK(E1314))=1,"",(IF((ISERROR((VLOOKUP((IF((VALUE((TEXT(F1314,"mmdd"))))&gt;=801,(YEAR(F1314)),(YEAR(F1314)))),'Master Roster Data'!$M$1721:$N$1730,2,FALSE)))),"Player Appears to Be Too Old or Too Young",(VLOOKUP((IF((VALUE((TEXT(F1314,"mmdd"))))&gt;=801,(YEAR(F1314)),(YEAR(F1314)))),'Master Roster Data'!$M$1721:$N$1730,2,FALSE))))))</f>
        <v/>
      </c>
      <c r="J1314" s="13"/>
    </row>
    <row r="1315" spans="2:10" ht="15" x14ac:dyDescent="0.2">
      <c r="B1315" s="23"/>
      <c r="C1315" s="24"/>
      <c r="D1315" s="23"/>
      <c r="E1315" s="24"/>
      <c r="F1315" s="22"/>
      <c r="G1315" s="26" t="str">
        <f t="shared" si="20"/>
        <v/>
      </c>
      <c r="H1315" s="25" t="str">
        <f>(IF((COUNTBLANK(E1315))=1,"",(IF((ISERROR((VLOOKUP((IF((VALUE((TEXT(F1315,"mmdd"))))&gt;=801,(YEAR(F1315)),(YEAR(F1315)))),'Master Roster Data'!$M$1721:$N$1730,2,FALSE)))),"Player Appears to Be Too Old or Too Young",(VLOOKUP((IF((VALUE((TEXT(F1315,"mmdd"))))&gt;=801,(YEAR(F1315)),(YEAR(F1315)))),'Master Roster Data'!$M$1721:$N$1730,2,FALSE))))))</f>
        <v/>
      </c>
      <c r="J1315" s="13"/>
    </row>
    <row r="1316" spans="2:10" ht="15" x14ac:dyDescent="0.2">
      <c r="B1316" s="23"/>
      <c r="C1316" s="24"/>
      <c r="D1316" s="23"/>
      <c r="E1316" s="24"/>
      <c r="F1316" s="22"/>
      <c r="G1316" s="26" t="str">
        <f t="shared" si="20"/>
        <v/>
      </c>
      <c r="H1316" s="25" t="str">
        <f>(IF((COUNTBLANK(E1316))=1,"",(IF((ISERROR((VLOOKUP((IF((VALUE((TEXT(F1316,"mmdd"))))&gt;=801,(YEAR(F1316)),(YEAR(F1316)))),'Master Roster Data'!$M$1721:$N$1730,2,FALSE)))),"Player Appears to Be Too Old or Too Young",(VLOOKUP((IF((VALUE((TEXT(F1316,"mmdd"))))&gt;=801,(YEAR(F1316)),(YEAR(F1316)))),'Master Roster Data'!$M$1721:$N$1730,2,FALSE))))))</f>
        <v/>
      </c>
      <c r="J1316" s="13"/>
    </row>
    <row r="1317" spans="2:10" ht="15" x14ac:dyDescent="0.2">
      <c r="B1317" s="23"/>
      <c r="C1317" s="24"/>
      <c r="D1317" s="23"/>
      <c r="E1317" s="24"/>
      <c r="F1317" s="22"/>
      <c r="G1317" s="26" t="str">
        <f t="shared" si="20"/>
        <v/>
      </c>
      <c r="H1317" s="25" t="str">
        <f>(IF((COUNTBLANK(E1317))=1,"",(IF((ISERROR((VLOOKUP((IF((VALUE((TEXT(F1317,"mmdd"))))&gt;=801,(YEAR(F1317)),(YEAR(F1317)))),'Master Roster Data'!$M$1721:$N$1730,2,FALSE)))),"Player Appears to Be Too Old or Too Young",(VLOOKUP((IF((VALUE((TEXT(F1317,"mmdd"))))&gt;=801,(YEAR(F1317)),(YEAR(F1317)))),'Master Roster Data'!$M$1721:$N$1730,2,FALSE))))))</f>
        <v/>
      </c>
      <c r="J1317" s="13"/>
    </row>
    <row r="1318" spans="2:10" ht="15" x14ac:dyDescent="0.2">
      <c r="B1318" s="23"/>
      <c r="C1318" s="24"/>
      <c r="D1318" s="23"/>
      <c r="E1318" s="24"/>
      <c r="F1318" s="22"/>
      <c r="G1318" s="26" t="str">
        <f t="shared" si="20"/>
        <v/>
      </c>
      <c r="H1318" s="25" t="str">
        <f>(IF((COUNTBLANK(E1318))=1,"",(IF((ISERROR((VLOOKUP((IF((VALUE((TEXT(F1318,"mmdd"))))&gt;=801,(YEAR(F1318)),(YEAR(F1318)))),'Master Roster Data'!$M$1721:$N$1730,2,FALSE)))),"Player Appears to Be Too Old or Too Young",(VLOOKUP((IF((VALUE((TEXT(F1318,"mmdd"))))&gt;=801,(YEAR(F1318)),(YEAR(F1318)))),'Master Roster Data'!$M$1721:$N$1730,2,FALSE))))))</f>
        <v/>
      </c>
      <c r="J1318" s="13"/>
    </row>
    <row r="1319" spans="2:10" ht="15" x14ac:dyDescent="0.2">
      <c r="B1319" s="23"/>
      <c r="C1319" s="24"/>
      <c r="D1319" s="23"/>
      <c r="E1319" s="24"/>
      <c r="F1319" s="22"/>
      <c r="G1319" s="26" t="str">
        <f t="shared" si="20"/>
        <v/>
      </c>
      <c r="H1319" s="25" t="str">
        <f>(IF((COUNTBLANK(E1319))=1,"",(IF((ISERROR((VLOOKUP((IF((VALUE((TEXT(F1319,"mmdd"))))&gt;=801,(YEAR(F1319)),(YEAR(F1319)))),'Master Roster Data'!$M$1721:$N$1730,2,FALSE)))),"Player Appears to Be Too Old or Too Young",(VLOOKUP((IF((VALUE((TEXT(F1319,"mmdd"))))&gt;=801,(YEAR(F1319)),(YEAR(F1319)))),'Master Roster Data'!$M$1721:$N$1730,2,FALSE))))))</f>
        <v/>
      </c>
      <c r="J1319" s="13"/>
    </row>
    <row r="1320" spans="2:10" ht="15" x14ac:dyDescent="0.2">
      <c r="B1320" s="23"/>
      <c r="C1320" s="24"/>
      <c r="D1320" s="23"/>
      <c r="E1320" s="24"/>
      <c r="F1320" s="22"/>
      <c r="G1320" s="26" t="str">
        <f t="shared" si="20"/>
        <v/>
      </c>
      <c r="H1320" s="25" t="str">
        <f>(IF((COUNTBLANK(E1320))=1,"",(IF((ISERROR((VLOOKUP((IF((VALUE((TEXT(F1320,"mmdd"))))&gt;=801,(YEAR(F1320)),(YEAR(F1320)))),'Master Roster Data'!$M$1721:$N$1730,2,FALSE)))),"Player Appears to Be Too Old or Too Young",(VLOOKUP((IF((VALUE((TEXT(F1320,"mmdd"))))&gt;=801,(YEAR(F1320)),(YEAR(F1320)))),'Master Roster Data'!$M$1721:$N$1730,2,FALSE))))))</f>
        <v/>
      </c>
      <c r="J1320" s="13"/>
    </row>
    <row r="1321" spans="2:10" ht="15" x14ac:dyDescent="0.2">
      <c r="B1321" s="23"/>
      <c r="C1321" s="24"/>
      <c r="D1321" s="23"/>
      <c r="E1321" s="24"/>
      <c r="F1321" s="22"/>
      <c r="G1321" s="26" t="str">
        <f t="shared" si="20"/>
        <v/>
      </c>
      <c r="H1321" s="25" t="str">
        <f>(IF((COUNTBLANK(E1321))=1,"",(IF((ISERROR((VLOOKUP((IF((VALUE((TEXT(F1321,"mmdd"))))&gt;=801,(YEAR(F1321)),(YEAR(F1321)))),'Master Roster Data'!$M$1721:$N$1730,2,FALSE)))),"Player Appears to Be Too Old or Too Young",(VLOOKUP((IF((VALUE((TEXT(F1321,"mmdd"))))&gt;=801,(YEAR(F1321)),(YEAR(F1321)))),'Master Roster Data'!$M$1721:$N$1730,2,FALSE))))))</f>
        <v/>
      </c>
      <c r="J1321" s="13"/>
    </row>
    <row r="1322" spans="2:10" ht="15" x14ac:dyDescent="0.2">
      <c r="B1322" s="23"/>
      <c r="C1322" s="24"/>
      <c r="D1322" s="23"/>
      <c r="E1322" s="24"/>
      <c r="F1322" s="22"/>
      <c r="G1322" s="26" t="str">
        <f t="shared" si="20"/>
        <v/>
      </c>
      <c r="H1322" s="25" t="str">
        <f>(IF((COUNTBLANK(E1322))=1,"",(IF((ISERROR((VLOOKUP((IF((VALUE((TEXT(F1322,"mmdd"))))&gt;=801,(YEAR(F1322)),(YEAR(F1322)))),'Master Roster Data'!$M$1721:$N$1730,2,FALSE)))),"Player Appears to Be Too Old or Too Young",(VLOOKUP((IF((VALUE((TEXT(F1322,"mmdd"))))&gt;=801,(YEAR(F1322)),(YEAR(F1322)))),'Master Roster Data'!$M$1721:$N$1730,2,FALSE))))))</f>
        <v/>
      </c>
      <c r="J1322" s="13"/>
    </row>
    <row r="1323" spans="2:10" ht="15" x14ac:dyDescent="0.2">
      <c r="B1323" s="23"/>
      <c r="C1323" s="24"/>
      <c r="D1323" s="23"/>
      <c r="E1323" s="24"/>
      <c r="F1323" s="22"/>
      <c r="G1323" s="26" t="str">
        <f t="shared" si="20"/>
        <v/>
      </c>
      <c r="H1323" s="25" t="str">
        <f>(IF((COUNTBLANK(E1323))=1,"",(IF((ISERROR((VLOOKUP((IF((VALUE((TEXT(F1323,"mmdd"))))&gt;=801,(YEAR(F1323)),(YEAR(F1323)))),'Master Roster Data'!$M$1721:$N$1730,2,FALSE)))),"Player Appears to Be Too Old or Too Young",(VLOOKUP((IF((VALUE((TEXT(F1323,"mmdd"))))&gt;=801,(YEAR(F1323)),(YEAR(F1323)))),'Master Roster Data'!$M$1721:$N$1730,2,FALSE))))))</f>
        <v/>
      </c>
      <c r="J1323" s="13"/>
    </row>
    <row r="1324" spans="2:10" ht="15" x14ac:dyDescent="0.2">
      <c r="B1324" s="23"/>
      <c r="C1324" s="24"/>
      <c r="D1324" s="23"/>
      <c r="E1324" s="24"/>
      <c r="F1324" s="22"/>
      <c r="G1324" s="26" t="str">
        <f t="shared" si="20"/>
        <v/>
      </c>
      <c r="H1324" s="25" t="str">
        <f>(IF((COUNTBLANK(E1324))=1,"",(IF((ISERROR((VLOOKUP((IF((VALUE((TEXT(F1324,"mmdd"))))&gt;=801,(YEAR(F1324)),(YEAR(F1324)))),'Master Roster Data'!$M$1721:$N$1730,2,FALSE)))),"Player Appears to Be Too Old or Too Young",(VLOOKUP((IF((VALUE((TEXT(F1324,"mmdd"))))&gt;=801,(YEAR(F1324)),(YEAR(F1324)))),'Master Roster Data'!$M$1721:$N$1730,2,FALSE))))))</f>
        <v/>
      </c>
      <c r="J1324" s="13"/>
    </row>
    <row r="1325" spans="2:10" ht="15" x14ac:dyDescent="0.2">
      <c r="B1325" s="23"/>
      <c r="C1325" s="24"/>
      <c r="D1325" s="23"/>
      <c r="E1325" s="24"/>
      <c r="F1325" s="22"/>
      <c r="G1325" s="26" t="str">
        <f t="shared" si="20"/>
        <v/>
      </c>
      <c r="H1325" s="25" t="str">
        <f>(IF((COUNTBLANK(E1325))=1,"",(IF((ISERROR((VLOOKUP((IF((VALUE((TEXT(F1325,"mmdd"))))&gt;=801,(YEAR(F1325)),(YEAR(F1325)))),'Master Roster Data'!$M$1721:$N$1730,2,FALSE)))),"Player Appears to Be Too Old or Too Young",(VLOOKUP((IF((VALUE((TEXT(F1325,"mmdd"))))&gt;=801,(YEAR(F1325)),(YEAR(F1325)))),'Master Roster Data'!$M$1721:$N$1730,2,FALSE))))))</f>
        <v/>
      </c>
      <c r="J1325" s="13"/>
    </row>
    <row r="1326" spans="2:10" ht="15" x14ac:dyDescent="0.2">
      <c r="B1326" s="23"/>
      <c r="C1326" s="24"/>
      <c r="D1326" s="23"/>
      <c r="E1326" s="24"/>
      <c r="F1326" s="22"/>
      <c r="G1326" s="26" t="str">
        <f t="shared" si="20"/>
        <v/>
      </c>
      <c r="H1326" s="25" t="str">
        <f>(IF((COUNTBLANK(E1326))=1,"",(IF((ISERROR((VLOOKUP((IF((VALUE((TEXT(F1326,"mmdd"))))&gt;=801,(YEAR(F1326)),(YEAR(F1326)))),'Master Roster Data'!$M$1721:$N$1730,2,FALSE)))),"Player Appears to Be Too Old or Too Young",(VLOOKUP((IF((VALUE((TEXT(F1326,"mmdd"))))&gt;=801,(YEAR(F1326)),(YEAR(F1326)))),'Master Roster Data'!$M$1721:$N$1730,2,FALSE))))))</f>
        <v/>
      </c>
      <c r="J1326" s="13"/>
    </row>
    <row r="1327" spans="2:10" ht="15" x14ac:dyDescent="0.2">
      <c r="B1327" s="23"/>
      <c r="C1327" s="24"/>
      <c r="D1327" s="23"/>
      <c r="E1327" s="24"/>
      <c r="F1327" s="22"/>
      <c r="G1327" s="26" t="str">
        <f t="shared" si="20"/>
        <v/>
      </c>
      <c r="H1327" s="25" t="str">
        <f>(IF((COUNTBLANK(E1327))=1,"",(IF((ISERROR((VLOOKUP((IF((VALUE((TEXT(F1327,"mmdd"))))&gt;=801,(YEAR(F1327)),(YEAR(F1327)))),'Master Roster Data'!$M$1721:$N$1730,2,FALSE)))),"Player Appears to Be Too Old or Too Young",(VLOOKUP((IF((VALUE((TEXT(F1327,"mmdd"))))&gt;=801,(YEAR(F1327)),(YEAR(F1327)))),'Master Roster Data'!$M$1721:$N$1730,2,FALSE))))))</f>
        <v/>
      </c>
      <c r="J1327" s="13"/>
    </row>
    <row r="1328" spans="2:10" ht="15" x14ac:dyDescent="0.2">
      <c r="B1328" s="23"/>
      <c r="C1328" s="24"/>
      <c r="D1328" s="23"/>
      <c r="E1328" s="24"/>
      <c r="F1328" s="22"/>
      <c r="G1328" s="26" t="str">
        <f t="shared" si="20"/>
        <v/>
      </c>
      <c r="H1328" s="25" t="str">
        <f>(IF((COUNTBLANK(E1328))=1,"",(IF((ISERROR((VLOOKUP((IF((VALUE((TEXT(F1328,"mmdd"))))&gt;=801,(YEAR(F1328)),(YEAR(F1328)))),'Master Roster Data'!$M$1721:$N$1730,2,FALSE)))),"Player Appears to Be Too Old or Too Young",(VLOOKUP((IF((VALUE((TEXT(F1328,"mmdd"))))&gt;=801,(YEAR(F1328)),(YEAR(F1328)))),'Master Roster Data'!$M$1721:$N$1730,2,FALSE))))))</f>
        <v/>
      </c>
      <c r="J1328" s="13"/>
    </row>
    <row r="1329" spans="2:10" ht="15" x14ac:dyDescent="0.2">
      <c r="B1329" s="23"/>
      <c r="C1329" s="24"/>
      <c r="D1329" s="23"/>
      <c r="E1329" s="24"/>
      <c r="F1329" s="22"/>
      <c r="G1329" s="26" t="str">
        <f t="shared" si="20"/>
        <v/>
      </c>
      <c r="H1329" s="25" t="str">
        <f>(IF((COUNTBLANK(E1329))=1,"",(IF((ISERROR((VLOOKUP((IF((VALUE((TEXT(F1329,"mmdd"))))&gt;=801,(YEAR(F1329)),(YEAR(F1329)))),'Master Roster Data'!$M$1721:$N$1730,2,FALSE)))),"Player Appears to Be Too Old or Too Young",(VLOOKUP((IF((VALUE((TEXT(F1329,"mmdd"))))&gt;=801,(YEAR(F1329)),(YEAR(F1329)))),'Master Roster Data'!$M$1721:$N$1730,2,FALSE))))))</f>
        <v/>
      </c>
      <c r="J1329" s="13"/>
    </row>
    <row r="1330" spans="2:10" ht="15" x14ac:dyDescent="0.2">
      <c r="B1330" s="23"/>
      <c r="C1330" s="24"/>
      <c r="D1330" s="23"/>
      <c r="E1330" s="24"/>
      <c r="F1330" s="22"/>
      <c r="G1330" s="26" t="str">
        <f t="shared" si="20"/>
        <v/>
      </c>
      <c r="H1330" s="25" t="str">
        <f>(IF((COUNTBLANK(E1330))=1,"",(IF((ISERROR((VLOOKUP((IF((VALUE((TEXT(F1330,"mmdd"))))&gt;=801,(YEAR(F1330)),(YEAR(F1330)))),'Master Roster Data'!$M$1721:$N$1730,2,FALSE)))),"Player Appears to Be Too Old or Too Young",(VLOOKUP((IF((VALUE((TEXT(F1330,"mmdd"))))&gt;=801,(YEAR(F1330)),(YEAR(F1330)))),'Master Roster Data'!$M$1721:$N$1730,2,FALSE))))))</f>
        <v/>
      </c>
      <c r="J1330" s="13"/>
    </row>
    <row r="1331" spans="2:10" ht="15" x14ac:dyDescent="0.2">
      <c r="B1331" s="23"/>
      <c r="C1331" s="24"/>
      <c r="D1331" s="23"/>
      <c r="E1331" s="24"/>
      <c r="F1331" s="22"/>
      <c r="G1331" s="26" t="str">
        <f t="shared" si="20"/>
        <v/>
      </c>
      <c r="H1331" s="25" t="str">
        <f>(IF((COUNTBLANK(E1331))=1,"",(IF((ISERROR((VLOOKUP((IF((VALUE((TEXT(F1331,"mmdd"))))&gt;=801,(YEAR(F1331)),(YEAR(F1331)))),'Master Roster Data'!$M$1721:$N$1730,2,FALSE)))),"Player Appears to Be Too Old or Too Young",(VLOOKUP((IF((VALUE((TEXT(F1331,"mmdd"))))&gt;=801,(YEAR(F1331)),(YEAR(F1331)))),'Master Roster Data'!$M$1721:$N$1730,2,FALSE))))))</f>
        <v/>
      </c>
      <c r="J1331" s="13"/>
    </row>
    <row r="1332" spans="2:10" ht="15" x14ac:dyDescent="0.2">
      <c r="B1332" s="23"/>
      <c r="C1332" s="24"/>
      <c r="D1332" s="23"/>
      <c r="E1332" s="24"/>
      <c r="F1332" s="22"/>
      <c r="G1332" s="26" t="str">
        <f t="shared" si="20"/>
        <v/>
      </c>
      <c r="H1332" s="25" t="str">
        <f>(IF((COUNTBLANK(E1332))=1,"",(IF((ISERROR((VLOOKUP((IF((VALUE((TEXT(F1332,"mmdd"))))&gt;=801,(YEAR(F1332)),(YEAR(F1332)))),'Master Roster Data'!$M$1721:$N$1730,2,FALSE)))),"Player Appears to Be Too Old or Too Young",(VLOOKUP((IF((VALUE((TEXT(F1332,"mmdd"))))&gt;=801,(YEAR(F1332)),(YEAR(F1332)))),'Master Roster Data'!$M$1721:$N$1730,2,FALSE))))))</f>
        <v/>
      </c>
      <c r="J1332" s="13"/>
    </row>
    <row r="1333" spans="2:10" ht="15" x14ac:dyDescent="0.2">
      <c r="B1333" s="23"/>
      <c r="C1333" s="24"/>
      <c r="D1333" s="23"/>
      <c r="E1333" s="24"/>
      <c r="F1333" s="22"/>
      <c r="G1333" s="26" t="str">
        <f t="shared" si="20"/>
        <v/>
      </c>
      <c r="H1333" s="25" t="str">
        <f>(IF((COUNTBLANK(E1333))=1,"",(IF((ISERROR((VLOOKUP((IF((VALUE((TEXT(F1333,"mmdd"))))&gt;=801,(YEAR(F1333)),(YEAR(F1333)))),'Master Roster Data'!$M$1721:$N$1730,2,FALSE)))),"Player Appears to Be Too Old or Too Young",(VLOOKUP((IF((VALUE((TEXT(F1333,"mmdd"))))&gt;=801,(YEAR(F1333)),(YEAR(F1333)))),'Master Roster Data'!$M$1721:$N$1730,2,FALSE))))))</f>
        <v/>
      </c>
      <c r="J1333" s="13"/>
    </row>
    <row r="1334" spans="2:10" ht="15" x14ac:dyDescent="0.2">
      <c r="B1334" s="23"/>
      <c r="C1334" s="24"/>
      <c r="D1334" s="23"/>
      <c r="E1334" s="24"/>
      <c r="F1334" s="22"/>
      <c r="G1334" s="26" t="str">
        <f t="shared" si="20"/>
        <v/>
      </c>
      <c r="H1334" s="25" t="str">
        <f>(IF((COUNTBLANK(E1334))=1,"",(IF((ISERROR((VLOOKUP((IF((VALUE((TEXT(F1334,"mmdd"))))&gt;=801,(YEAR(F1334)),(YEAR(F1334)))),'Master Roster Data'!$M$1721:$N$1730,2,FALSE)))),"Player Appears to Be Too Old or Too Young",(VLOOKUP((IF((VALUE((TEXT(F1334,"mmdd"))))&gt;=801,(YEAR(F1334)),(YEAR(F1334)))),'Master Roster Data'!$M$1721:$N$1730,2,FALSE))))))</f>
        <v/>
      </c>
      <c r="J1334" s="13"/>
    </row>
    <row r="1335" spans="2:10" ht="15" x14ac:dyDescent="0.2">
      <c r="B1335" s="23"/>
      <c r="C1335" s="24"/>
      <c r="D1335" s="23"/>
      <c r="E1335" s="24"/>
      <c r="F1335" s="22"/>
      <c r="G1335" s="26" t="str">
        <f t="shared" si="20"/>
        <v/>
      </c>
      <c r="H1335" s="25" t="str">
        <f>(IF((COUNTBLANK(E1335))=1,"",(IF((ISERROR((VLOOKUP((IF((VALUE((TEXT(F1335,"mmdd"))))&gt;=801,(YEAR(F1335)),(YEAR(F1335)))),'Master Roster Data'!$M$1721:$N$1730,2,FALSE)))),"Player Appears to Be Too Old or Too Young",(VLOOKUP((IF((VALUE((TEXT(F1335,"mmdd"))))&gt;=801,(YEAR(F1335)),(YEAR(F1335)))),'Master Roster Data'!$M$1721:$N$1730,2,FALSE))))))</f>
        <v/>
      </c>
      <c r="J1335" s="13"/>
    </row>
    <row r="1336" spans="2:10" ht="15" x14ac:dyDescent="0.2">
      <c r="B1336" s="23"/>
      <c r="C1336" s="24"/>
      <c r="D1336" s="23"/>
      <c r="E1336" s="24"/>
      <c r="F1336" s="22"/>
      <c r="G1336" s="26" t="str">
        <f t="shared" si="20"/>
        <v/>
      </c>
      <c r="H1336" s="25" t="str">
        <f>(IF((COUNTBLANK(E1336))=1,"",(IF((ISERROR((VLOOKUP((IF((VALUE((TEXT(F1336,"mmdd"))))&gt;=801,(YEAR(F1336)),(YEAR(F1336)))),'Master Roster Data'!$M$1721:$N$1730,2,FALSE)))),"Player Appears to Be Too Old or Too Young",(VLOOKUP((IF((VALUE((TEXT(F1336,"mmdd"))))&gt;=801,(YEAR(F1336)),(YEAR(F1336)))),'Master Roster Data'!$M$1721:$N$1730,2,FALSE))))))</f>
        <v/>
      </c>
      <c r="J1336" s="13"/>
    </row>
    <row r="1337" spans="2:10" ht="15" x14ac:dyDescent="0.2">
      <c r="B1337" s="23"/>
      <c r="C1337" s="24"/>
      <c r="D1337" s="23"/>
      <c r="E1337" s="24"/>
      <c r="F1337" s="22"/>
      <c r="G1337" s="26" t="str">
        <f t="shared" si="20"/>
        <v/>
      </c>
      <c r="H1337" s="25" t="str">
        <f>(IF((COUNTBLANK(E1337))=1,"",(IF((ISERROR((VLOOKUP((IF((VALUE((TEXT(F1337,"mmdd"))))&gt;=801,(YEAR(F1337)),(YEAR(F1337)))),'Master Roster Data'!$M$1721:$N$1730,2,FALSE)))),"Player Appears to Be Too Old or Too Young",(VLOOKUP((IF((VALUE((TEXT(F1337,"mmdd"))))&gt;=801,(YEAR(F1337)),(YEAR(F1337)))),'Master Roster Data'!$M$1721:$N$1730,2,FALSE))))))</f>
        <v/>
      </c>
      <c r="J1337" s="13"/>
    </row>
    <row r="1338" spans="2:10" ht="15" x14ac:dyDescent="0.2">
      <c r="B1338" s="23"/>
      <c r="C1338" s="24"/>
      <c r="D1338" s="23"/>
      <c r="E1338" s="24"/>
      <c r="F1338" s="22"/>
      <c r="G1338" s="26" t="str">
        <f t="shared" si="20"/>
        <v/>
      </c>
      <c r="H1338" s="25" t="str">
        <f>(IF((COUNTBLANK(E1338))=1,"",(IF((ISERROR((VLOOKUP((IF((VALUE((TEXT(F1338,"mmdd"))))&gt;=801,(YEAR(F1338)),(YEAR(F1338)))),'Master Roster Data'!$M$1721:$N$1730,2,FALSE)))),"Player Appears to Be Too Old or Too Young",(VLOOKUP((IF((VALUE((TEXT(F1338,"mmdd"))))&gt;=801,(YEAR(F1338)),(YEAR(F1338)))),'Master Roster Data'!$M$1721:$N$1730,2,FALSE))))))</f>
        <v/>
      </c>
      <c r="J1338" s="13"/>
    </row>
    <row r="1339" spans="2:10" ht="15" x14ac:dyDescent="0.2">
      <c r="B1339" s="23"/>
      <c r="C1339" s="24"/>
      <c r="D1339" s="23"/>
      <c r="E1339" s="24"/>
      <c r="F1339" s="22"/>
      <c r="G1339" s="26" t="str">
        <f t="shared" si="20"/>
        <v/>
      </c>
      <c r="H1339" s="25" t="str">
        <f>(IF((COUNTBLANK(E1339))=1,"",(IF((ISERROR((VLOOKUP((IF((VALUE((TEXT(F1339,"mmdd"))))&gt;=801,(YEAR(F1339)),(YEAR(F1339)))),'Master Roster Data'!$M$1721:$N$1730,2,FALSE)))),"Player Appears to Be Too Old or Too Young",(VLOOKUP((IF((VALUE((TEXT(F1339,"mmdd"))))&gt;=801,(YEAR(F1339)),(YEAR(F1339)))),'Master Roster Data'!$M$1721:$N$1730,2,FALSE))))))</f>
        <v/>
      </c>
      <c r="J1339" s="13"/>
    </row>
    <row r="1340" spans="2:10" ht="15" x14ac:dyDescent="0.2">
      <c r="B1340" s="23"/>
      <c r="C1340" s="24"/>
      <c r="D1340" s="23"/>
      <c r="E1340" s="24"/>
      <c r="F1340" s="22"/>
      <c r="G1340" s="26" t="str">
        <f t="shared" si="20"/>
        <v/>
      </c>
      <c r="H1340" s="25" t="str">
        <f>(IF((COUNTBLANK(E1340))=1,"",(IF((ISERROR((VLOOKUP((IF((VALUE((TEXT(F1340,"mmdd"))))&gt;=801,(YEAR(F1340)),(YEAR(F1340)))),'Master Roster Data'!$M$1721:$N$1730,2,FALSE)))),"Player Appears to Be Too Old or Too Young",(VLOOKUP((IF((VALUE((TEXT(F1340,"mmdd"))))&gt;=801,(YEAR(F1340)),(YEAR(F1340)))),'Master Roster Data'!$M$1721:$N$1730,2,FALSE))))))</f>
        <v/>
      </c>
      <c r="J1340" s="13"/>
    </row>
    <row r="1341" spans="2:10" ht="15" x14ac:dyDescent="0.2">
      <c r="B1341" s="23"/>
      <c r="C1341" s="24"/>
      <c r="D1341" s="23"/>
      <c r="E1341" s="24"/>
      <c r="F1341" s="22"/>
      <c r="G1341" s="26" t="str">
        <f t="shared" si="20"/>
        <v/>
      </c>
      <c r="H1341" s="25" t="str">
        <f>(IF((COUNTBLANK(E1341))=1,"",(IF((ISERROR((VLOOKUP((IF((VALUE((TEXT(F1341,"mmdd"))))&gt;=801,(YEAR(F1341)),(YEAR(F1341)))),'Master Roster Data'!$M$1721:$N$1730,2,FALSE)))),"Player Appears to Be Too Old or Too Young",(VLOOKUP((IF((VALUE((TEXT(F1341,"mmdd"))))&gt;=801,(YEAR(F1341)),(YEAR(F1341)))),'Master Roster Data'!$M$1721:$N$1730,2,FALSE))))))</f>
        <v/>
      </c>
      <c r="J1341" s="13"/>
    </row>
    <row r="1342" spans="2:10" ht="15" x14ac:dyDescent="0.2">
      <c r="B1342" s="23"/>
      <c r="C1342" s="24"/>
      <c r="D1342" s="23"/>
      <c r="E1342" s="24"/>
      <c r="F1342" s="22"/>
      <c r="G1342" s="26" t="str">
        <f t="shared" si="20"/>
        <v/>
      </c>
      <c r="H1342" s="25" t="str">
        <f>(IF((COUNTBLANK(E1342))=1,"",(IF((ISERROR((VLOOKUP((IF((VALUE((TEXT(F1342,"mmdd"))))&gt;=801,(YEAR(F1342)),(YEAR(F1342)))),'Master Roster Data'!$M$1721:$N$1730,2,FALSE)))),"Player Appears to Be Too Old or Too Young",(VLOOKUP((IF((VALUE((TEXT(F1342,"mmdd"))))&gt;=801,(YEAR(F1342)),(YEAR(F1342)))),'Master Roster Data'!$M$1721:$N$1730,2,FALSE))))))</f>
        <v/>
      </c>
      <c r="J1342" s="13"/>
    </row>
    <row r="1343" spans="2:10" ht="15" x14ac:dyDescent="0.2">
      <c r="B1343" s="23"/>
      <c r="C1343" s="24"/>
      <c r="D1343" s="23"/>
      <c r="E1343" s="24"/>
      <c r="F1343" s="22"/>
      <c r="G1343" s="26" t="str">
        <f t="shared" si="20"/>
        <v/>
      </c>
      <c r="H1343" s="25" t="str">
        <f>(IF((COUNTBLANK(E1343))=1,"",(IF((ISERROR((VLOOKUP((IF((VALUE((TEXT(F1343,"mmdd"))))&gt;=801,(YEAR(F1343)),(YEAR(F1343)))),'Master Roster Data'!$M$1721:$N$1730,2,FALSE)))),"Player Appears to Be Too Old or Too Young",(VLOOKUP((IF((VALUE((TEXT(F1343,"mmdd"))))&gt;=801,(YEAR(F1343)),(YEAR(F1343)))),'Master Roster Data'!$M$1721:$N$1730,2,FALSE))))))</f>
        <v/>
      </c>
      <c r="J1343" s="13"/>
    </row>
    <row r="1344" spans="2:10" ht="15" x14ac:dyDescent="0.2">
      <c r="B1344" s="23"/>
      <c r="C1344" s="24"/>
      <c r="D1344" s="23"/>
      <c r="E1344" s="24"/>
      <c r="F1344" s="22"/>
      <c r="G1344" s="26" t="str">
        <f t="shared" si="20"/>
        <v/>
      </c>
      <c r="H1344" s="25" t="str">
        <f>(IF((COUNTBLANK(E1344))=1,"",(IF((ISERROR((VLOOKUP((IF((VALUE((TEXT(F1344,"mmdd"))))&gt;=801,(YEAR(F1344)),(YEAR(F1344)))),'Master Roster Data'!$M$1721:$N$1730,2,FALSE)))),"Player Appears to Be Too Old or Too Young",(VLOOKUP((IF((VALUE((TEXT(F1344,"mmdd"))))&gt;=801,(YEAR(F1344)),(YEAR(F1344)))),'Master Roster Data'!$M$1721:$N$1730,2,FALSE))))))</f>
        <v/>
      </c>
      <c r="J1344" s="13"/>
    </row>
    <row r="1345" spans="2:10" ht="15" x14ac:dyDescent="0.2">
      <c r="B1345" s="23"/>
      <c r="C1345" s="24"/>
      <c r="D1345" s="23"/>
      <c r="E1345" s="24"/>
      <c r="F1345" s="22"/>
      <c r="G1345" s="26" t="str">
        <f t="shared" si="20"/>
        <v/>
      </c>
      <c r="H1345" s="25" t="str">
        <f>(IF((COUNTBLANK(E1345))=1,"",(IF((ISERROR((VLOOKUP((IF((VALUE((TEXT(F1345,"mmdd"))))&gt;=801,(YEAR(F1345)),(YEAR(F1345)))),'Master Roster Data'!$M$1721:$N$1730,2,FALSE)))),"Player Appears to Be Too Old or Too Young",(VLOOKUP((IF((VALUE((TEXT(F1345,"mmdd"))))&gt;=801,(YEAR(F1345)),(YEAR(F1345)))),'Master Roster Data'!$M$1721:$N$1730,2,FALSE))))))</f>
        <v/>
      </c>
      <c r="J1345" s="13"/>
    </row>
    <row r="1346" spans="2:10" ht="15" x14ac:dyDescent="0.2">
      <c r="B1346" s="23"/>
      <c r="C1346" s="24"/>
      <c r="D1346" s="23"/>
      <c r="E1346" s="24"/>
      <c r="F1346" s="22"/>
      <c r="G1346" s="26" t="str">
        <f t="shared" si="20"/>
        <v/>
      </c>
      <c r="H1346" s="25" t="str">
        <f>(IF((COUNTBLANK(E1346))=1,"",(IF((ISERROR((VLOOKUP((IF((VALUE((TEXT(F1346,"mmdd"))))&gt;=801,(YEAR(F1346)),(YEAR(F1346)))),'Master Roster Data'!$M$1721:$N$1730,2,FALSE)))),"Player Appears to Be Too Old or Too Young",(VLOOKUP((IF((VALUE((TEXT(F1346,"mmdd"))))&gt;=801,(YEAR(F1346)),(YEAR(F1346)))),'Master Roster Data'!$M$1721:$N$1730,2,FALSE))))))</f>
        <v/>
      </c>
      <c r="J1346" s="13"/>
    </row>
    <row r="1347" spans="2:10" ht="15" x14ac:dyDescent="0.2">
      <c r="B1347" s="23"/>
      <c r="C1347" s="24"/>
      <c r="D1347" s="23"/>
      <c r="E1347" s="24"/>
      <c r="F1347" s="22"/>
      <c r="G1347" s="26" t="str">
        <f t="shared" si="20"/>
        <v/>
      </c>
      <c r="H1347" s="25" t="str">
        <f>(IF((COUNTBLANK(E1347))=1,"",(IF((ISERROR((VLOOKUP((IF((VALUE((TEXT(F1347,"mmdd"))))&gt;=801,(YEAR(F1347)),(YEAR(F1347)))),'Master Roster Data'!$M$1721:$N$1730,2,FALSE)))),"Player Appears to Be Too Old or Too Young",(VLOOKUP((IF((VALUE((TEXT(F1347,"mmdd"))))&gt;=801,(YEAR(F1347)),(YEAR(F1347)))),'Master Roster Data'!$M$1721:$N$1730,2,FALSE))))))</f>
        <v/>
      </c>
      <c r="J1347" s="13"/>
    </row>
    <row r="1348" spans="2:10" ht="15" x14ac:dyDescent="0.2">
      <c r="B1348" s="23"/>
      <c r="C1348" s="24"/>
      <c r="D1348" s="23"/>
      <c r="E1348" s="24"/>
      <c r="F1348" s="22"/>
      <c r="G1348" s="26" t="str">
        <f t="shared" si="20"/>
        <v/>
      </c>
      <c r="H1348" s="25" t="str">
        <f>(IF((COUNTBLANK(E1348))=1,"",(IF((ISERROR((VLOOKUP((IF((VALUE((TEXT(F1348,"mmdd"))))&gt;=801,(YEAR(F1348)),(YEAR(F1348)))),'Master Roster Data'!$M$1721:$N$1730,2,FALSE)))),"Player Appears to Be Too Old or Too Young",(VLOOKUP((IF((VALUE((TEXT(F1348,"mmdd"))))&gt;=801,(YEAR(F1348)),(YEAR(F1348)))),'Master Roster Data'!$M$1721:$N$1730,2,FALSE))))))</f>
        <v/>
      </c>
      <c r="J1348" s="13"/>
    </row>
    <row r="1349" spans="2:10" ht="15" x14ac:dyDescent="0.2">
      <c r="B1349" s="23"/>
      <c r="C1349" s="24"/>
      <c r="D1349" s="23"/>
      <c r="E1349" s="24"/>
      <c r="F1349" s="22"/>
      <c r="G1349" s="26" t="str">
        <f t="shared" si="20"/>
        <v/>
      </c>
      <c r="H1349" s="25" t="str">
        <f>(IF((COUNTBLANK(E1349))=1,"",(IF((ISERROR((VLOOKUP((IF((VALUE((TEXT(F1349,"mmdd"))))&gt;=801,(YEAR(F1349)),(YEAR(F1349)))),'Master Roster Data'!$M$1721:$N$1730,2,FALSE)))),"Player Appears to Be Too Old or Too Young",(VLOOKUP((IF((VALUE((TEXT(F1349,"mmdd"))))&gt;=801,(YEAR(F1349)),(YEAR(F1349)))),'Master Roster Data'!$M$1721:$N$1730,2,FALSE))))))</f>
        <v/>
      </c>
      <c r="J1349" s="13"/>
    </row>
    <row r="1350" spans="2:10" ht="15" x14ac:dyDescent="0.2">
      <c r="B1350" s="23"/>
      <c r="C1350" s="24"/>
      <c r="D1350" s="23"/>
      <c r="E1350" s="24"/>
      <c r="F1350" s="22"/>
      <c r="G1350" s="26" t="str">
        <f t="shared" ref="G1350:G1413" si="21">(IF(H1350&gt;(MID(B1350,1,3)),"Waiver Required",""))</f>
        <v/>
      </c>
      <c r="H1350" s="25" t="str">
        <f>(IF((COUNTBLANK(E1350))=1,"",(IF((ISERROR((VLOOKUP((IF((VALUE((TEXT(F1350,"mmdd"))))&gt;=801,(YEAR(F1350)),(YEAR(F1350)))),'Master Roster Data'!$M$1721:$N$1730,2,FALSE)))),"Player Appears to Be Too Old or Too Young",(VLOOKUP((IF((VALUE((TEXT(F1350,"mmdd"))))&gt;=801,(YEAR(F1350)),(YEAR(F1350)))),'Master Roster Data'!$M$1721:$N$1730,2,FALSE))))))</f>
        <v/>
      </c>
      <c r="J1350" s="13"/>
    </row>
    <row r="1351" spans="2:10" ht="15" x14ac:dyDescent="0.2">
      <c r="B1351" s="23"/>
      <c r="C1351" s="24"/>
      <c r="D1351" s="23"/>
      <c r="E1351" s="24"/>
      <c r="F1351" s="22"/>
      <c r="G1351" s="26" t="str">
        <f t="shared" si="21"/>
        <v/>
      </c>
      <c r="H1351" s="25" t="str">
        <f>(IF((COUNTBLANK(E1351))=1,"",(IF((ISERROR((VLOOKUP((IF((VALUE((TEXT(F1351,"mmdd"))))&gt;=801,(YEAR(F1351)),(YEAR(F1351)))),'Master Roster Data'!$M$1721:$N$1730,2,FALSE)))),"Player Appears to Be Too Old or Too Young",(VLOOKUP((IF((VALUE((TEXT(F1351,"mmdd"))))&gt;=801,(YEAR(F1351)),(YEAR(F1351)))),'Master Roster Data'!$M$1721:$N$1730,2,FALSE))))))</f>
        <v/>
      </c>
      <c r="J1351" s="13"/>
    </row>
    <row r="1352" spans="2:10" ht="15" x14ac:dyDescent="0.2">
      <c r="B1352" s="23"/>
      <c r="C1352" s="24"/>
      <c r="D1352" s="23"/>
      <c r="E1352" s="24"/>
      <c r="F1352" s="22"/>
      <c r="G1352" s="26" t="str">
        <f t="shared" si="21"/>
        <v/>
      </c>
      <c r="H1352" s="25" t="str">
        <f>(IF((COUNTBLANK(E1352))=1,"",(IF((ISERROR((VLOOKUP((IF((VALUE((TEXT(F1352,"mmdd"))))&gt;=801,(YEAR(F1352)),(YEAR(F1352)))),'Master Roster Data'!$M$1721:$N$1730,2,FALSE)))),"Player Appears to Be Too Old or Too Young",(VLOOKUP((IF((VALUE((TEXT(F1352,"mmdd"))))&gt;=801,(YEAR(F1352)),(YEAR(F1352)))),'Master Roster Data'!$M$1721:$N$1730,2,FALSE))))))</f>
        <v/>
      </c>
      <c r="J1352" s="13"/>
    </row>
    <row r="1353" spans="2:10" ht="15" x14ac:dyDescent="0.2">
      <c r="B1353" s="23"/>
      <c r="C1353" s="24"/>
      <c r="D1353" s="23"/>
      <c r="E1353" s="24"/>
      <c r="F1353" s="22"/>
      <c r="G1353" s="26" t="str">
        <f t="shared" si="21"/>
        <v/>
      </c>
      <c r="H1353" s="25" t="str">
        <f>(IF((COUNTBLANK(E1353))=1,"",(IF((ISERROR((VLOOKUP((IF((VALUE((TEXT(F1353,"mmdd"))))&gt;=801,(YEAR(F1353)),(YEAR(F1353)))),'Master Roster Data'!$M$1721:$N$1730,2,FALSE)))),"Player Appears to Be Too Old or Too Young",(VLOOKUP((IF((VALUE((TEXT(F1353,"mmdd"))))&gt;=801,(YEAR(F1353)),(YEAR(F1353)))),'Master Roster Data'!$M$1721:$N$1730,2,FALSE))))))</f>
        <v/>
      </c>
      <c r="J1353" s="13"/>
    </row>
    <row r="1354" spans="2:10" ht="15" x14ac:dyDescent="0.2">
      <c r="B1354" s="23"/>
      <c r="C1354" s="24"/>
      <c r="D1354" s="23"/>
      <c r="E1354" s="24"/>
      <c r="F1354" s="22"/>
      <c r="G1354" s="26" t="str">
        <f t="shared" si="21"/>
        <v/>
      </c>
      <c r="H1354" s="25" t="str">
        <f>(IF((COUNTBLANK(E1354))=1,"",(IF((ISERROR((VLOOKUP((IF((VALUE((TEXT(F1354,"mmdd"))))&gt;=801,(YEAR(F1354)),(YEAR(F1354)))),'Master Roster Data'!$M$1721:$N$1730,2,FALSE)))),"Player Appears to Be Too Old or Too Young",(VLOOKUP((IF((VALUE((TEXT(F1354,"mmdd"))))&gt;=801,(YEAR(F1354)),(YEAR(F1354)))),'Master Roster Data'!$M$1721:$N$1730,2,FALSE))))))</f>
        <v/>
      </c>
      <c r="J1354" s="13"/>
    </row>
    <row r="1355" spans="2:10" ht="15" x14ac:dyDescent="0.2">
      <c r="B1355" s="23"/>
      <c r="C1355" s="24"/>
      <c r="D1355" s="23"/>
      <c r="E1355" s="24"/>
      <c r="F1355" s="22"/>
      <c r="G1355" s="26" t="str">
        <f t="shared" si="21"/>
        <v/>
      </c>
      <c r="H1355" s="25" t="str">
        <f>(IF((COUNTBLANK(E1355))=1,"",(IF((ISERROR((VLOOKUP((IF((VALUE((TEXT(F1355,"mmdd"))))&gt;=801,(YEAR(F1355)),(YEAR(F1355)))),'Master Roster Data'!$M$1721:$N$1730,2,FALSE)))),"Player Appears to Be Too Old or Too Young",(VLOOKUP((IF((VALUE((TEXT(F1355,"mmdd"))))&gt;=801,(YEAR(F1355)),(YEAR(F1355)))),'Master Roster Data'!$M$1721:$N$1730,2,FALSE))))))</f>
        <v/>
      </c>
      <c r="J1355" s="13"/>
    </row>
    <row r="1356" spans="2:10" ht="15" x14ac:dyDescent="0.2">
      <c r="B1356" s="23"/>
      <c r="C1356" s="24"/>
      <c r="D1356" s="23"/>
      <c r="E1356" s="24"/>
      <c r="F1356" s="22"/>
      <c r="G1356" s="26" t="str">
        <f t="shared" si="21"/>
        <v/>
      </c>
      <c r="H1356" s="25" t="str">
        <f>(IF((COUNTBLANK(E1356))=1,"",(IF((ISERROR((VLOOKUP((IF((VALUE((TEXT(F1356,"mmdd"))))&gt;=801,(YEAR(F1356)),(YEAR(F1356)))),'Master Roster Data'!$M$1721:$N$1730,2,FALSE)))),"Player Appears to Be Too Old or Too Young",(VLOOKUP((IF((VALUE((TEXT(F1356,"mmdd"))))&gt;=801,(YEAR(F1356)),(YEAR(F1356)))),'Master Roster Data'!$M$1721:$N$1730,2,FALSE))))))</f>
        <v/>
      </c>
      <c r="J1356" s="13"/>
    </row>
    <row r="1357" spans="2:10" ht="15" x14ac:dyDescent="0.2">
      <c r="B1357" s="23"/>
      <c r="C1357" s="24"/>
      <c r="D1357" s="23"/>
      <c r="E1357" s="24"/>
      <c r="F1357" s="22"/>
      <c r="G1357" s="26" t="str">
        <f t="shared" si="21"/>
        <v/>
      </c>
      <c r="H1357" s="25" t="str">
        <f>(IF((COUNTBLANK(E1357))=1,"",(IF((ISERROR((VLOOKUP((IF((VALUE((TEXT(F1357,"mmdd"))))&gt;=801,(YEAR(F1357)),(YEAR(F1357)))),'Master Roster Data'!$M$1721:$N$1730,2,FALSE)))),"Player Appears to Be Too Old or Too Young",(VLOOKUP((IF((VALUE((TEXT(F1357,"mmdd"))))&gt;=801,(YEAR(F1357)),(YEAR(F1357)))),'Master Roster Data'!$M$1721:$N$1730,2,FALSE))))))</f>
        <v/>
      </c>
      <c r="J1357" s="13"/>
    </row>
    <row r="1358" spans="2:10" ht="15" x14ac:dyDescent="0.2">
      <c r="B1358" s="23"/>
      <c r="C1358" s="24"/>
      <c r="D1358" s="23"/>
      <c r="E1358" s="24"/>
      <c r="F1358" s="22"/>
      <c r="G1358" s="26" t="str">
        <f t="shared" si="21"/>
        <v/>
      </c>
      <c r="H1358" s="25" t="str">
        <f>(IF((COUNTBLANK(E1358))=1,"",(IF((ISERROR((VLOOKUP((IF((VALUE((TEXT(F1358,"mmdd"))))&gt;=801,(YEAR(F1358)),(YEAR(F1358)))),'Master Roster Data'!$M$1721:$N$1730,2,FALSE)))),"Player Appears to Be Too Old or Too Young",(VLOOKUP((IF((VALUE((TEXT(F1358,"mmdd"))))&gt;=801,(YEAR(F1358)),(YEAR(F1358)))),'Master Roster Data'!$M$1721:$N$1730,2,FALSE))))))</f>
        <v/>
      </c>
      <c r="J1358" s="13"/>
    </row>
    <row r="1359" spans="2:10" ht="15" x14ac:dyDescent="0.2">
      <c r="B1359" s="23"/>
      <c r="C1359" s="24"/>
      <c r="D1359" s="23"/>
      <c r="E1359" s="24"/>
      <c r="F1359" s="22"/>
      <c r="G1359" s="26" t="str">
        <f t="shared" si="21"/>
        <v/>
      </c>
      <c r="H1359" s="25" t="str">
        <f>(IF((COUNTBLANK(E1359))=1,"",(IF((ISERROR((VLOOKUP((IF((VALUE((TEXT(F1359,"mmdd"))))&gt;=801,(YEAR(F1359)),(YEAR(F1359)))),'Master Roster Data'!$M$1721:$N$1730,2,FALSE)))),"Player Appears to Be Too Old or Too Young",(VLOOKUP((IF((VALUE((TEXT(F1359,"mmdd"))))&gt;=801,(YEAR(F1359)),(YEAR(F1359)))),'Master Roster Data'!$M$1721:$N$1730,2,FALSE))))))</f>
        <v/>
      </c>
      <c r="J1359" s="13"/>
    </row>
    <row r="1360" spans="2:10" ht="15" x14ac:dyDescent="0.2">
      <c r="B1360" s="23"/>
      <c r="C1360" s="24"/>
      <c r="D1360" s="23"/>
      <c r="E1360" s="24"/>
      <c r="F1360" s="22"/>
      <c r="G1360" s="26" t="str">
        <f t="shared" si="21"/>
        <v/>
      </c>
      <c r="H1360" s="25" t="str">
        <f>(IF((COUNTBLANK(E1360))=1,"",(IF((ISERROR((VLOOKUP((IF((VALUE((TEXT(F1360,"mmdd"))))&gt;=801,(YEAR(F1360)),(YEAR(F1360)))),'Master Roster Data'!$M$1721:$N$1730,2,FALSE)))),"Player Appears to Be Too Old or Too Young",(VLOOKUP((IF((VALUE((TEXT(F1360,"mmdd"))))&gt;=801,(YEAR(F1360)),(YEAR(F1360)))),'Master Roster Data'!$M$1721:$N$1730,2,FALSE))))))</f>
        <v/>
      </c>
      <c r="J1360" s="13"/>
    </row>
    <row r="1361" spans="2:10" ht="15" x14ac:dyDescent="0.2">
      <c r="B1361" s="23"/>
      <c r="C1361" s="24"/>
      <c r="D1361" s="23"/>
      <c r="E1361" s="24"/>
      <c r="F1361" s="22"/>
      <c r="G1361" s="26" t="str">
        <f t="shared" si="21"/>
        <v/>
      </c>
      <c r="H1361" s="25" t="str">
        <f>(IF((COUNTBLANK(E1361))=1,"",(IF((ISERROR((VLOOKUP((IF((VALUE((TEXT(F1361,"mmdd"))))&gt;=801,(YEAR(F1361)),(YEAR(F1361)))),'Master Roster Data'!$M$1721:$N$1730,2,FALSE)))),"Player Appears to Be Too Old or Too Young",(VLOOKUP((IF((VALUE((TEXT(F1361,"mmdd"))))&gt;=801,(YEAR(F1361)),(YEAR(F1361)))),'Master Roster Data'!$M$1721:$N$1730,2,FALSE))))))</f>
        <v/>
      </c>
      <c r="J1361" s="13"/>
    </row>
    <row r="1362" spans="2:10" ht="15" x14ac:dyDescent="0.2">
      <c r="B1362" s="23"/>
      <c r="C1362" s="24"/>
      <c r="D1362" s="23"/>
      <c r="E1362" s="24"/>
      <c r="F1362" s="22"/>
      <c r="G1362" s="26" t="str">
        <f t="shared" si="21"/>
        <v/>
      </c>
      <c r="H1362" s="25" t="str">
        <f>(IF((COUNTBLANK(E1362))=1,"",(IF((ISERROR((VLOOKUP((IF((VALUE((TEXT(F1362,"mmdd"))))&gt;=801,(YEAR(F1362)),(YEAR(F1362)))),'Master Roster Data'!$M$1721:$N$1730,2,FALSE)))),"Player Appears to Be Too Old or Too Young",(VLOOKUP((IF((VALUE((TEXT(F1362,"mmdd"))))&gt;=801,(YEAR(F1362)),(YEAR(F1362)))),'Master Roster Data'!$M$1721:$N$1730,2,FALSE))))))</f>
        <v/>
      </c>
      <c r="J1362" s="13"/>
    </row>
    <row r="1363" spans="2:10" ht="15" x14ac:dyDescent="0.2">
      <c r="B1363" s="23"/>
      <c r="C1363" s="24"/>
      <c r="D1363" s="23"/>
      <c r="E1363" s="24"/>
      <c r="F1363" s="22"/>
      <c r="G1363" s="26" t="str">
        <f t="shared" si="21"/>
        <v/>
      </c>
      <c r="H1363" s="25" t="str">
        <f>(IF((COUNTBLANK(E1363))=1,"",(IF((ISERROR((VLOOKUP((IF((VALUE((TEXT(F1363,"mmdd"))))&gt;=801,(YEAR(F1363)),(YEAR(F1363)))),'Master Roster Data'!$M$1721:$N$1730,2,FALSE)))),"Player Appears to Be Too Old or Too Young",(VLOOKUP((IF((VALUE((TEXT(F1363,"mmdd"))))&gt;=801,(YEAR(F1363)),(YEAR(F1363)))),'Master Roster Data'!$M$1721:$N$1730,2,FALSE))))))</f>
        <v/>
      </c>
      <c r="J1363" s="13"/>
    </row>
    <row r="1364" spans="2:10" ht="15" x14ac:dyDescent="0.2">
      <c r="B1364" s="23"/>
      <c r="C1364" s="24"/>
      <c r="D1364" s="23"/>
      <c r="E1364" s="24"/>
      <c r="F1364" s="22"/>
      <c r="G1364" s="26" t="str">
        <f t="shared" si="21"/>
        <v/>
      </c>
      <c r="H1364" s="25" t="str">
        <f>(IF((COUNTBLANK(E1364))=1,"",(IF((ISERROR((VLOOKUP((IF((VALUE((TEXT(F1364,"mmdd"))))&gt;=801,(YEAR(F1364)),(YEAR(F1364)))),'Master Roster Data'!$M$1721:$N$1730,2,FALSE)))),"Player Appears to Be Too Old or Too Young",(VLOOKUP((IF((VALUE((TEXT(F1364,"mmdd"))))&gt;=801,(YEAR(F1364)),(YEAR(F1364)))),'Master Roster Data'!$M$1721:$N$1730,2,FALSE))))))</f>
        <v/>
      </c>
      <c r="J1364" s="13"/>
    </row>
    <row r="1365" spans="2:10" ht="15" x14ac:dyDescent="0.2">
      <c r="B1365" s="23"/>
      <c r="C1365" s="24"/>
      <c r="D1365" s="23"/>
      <c r="E1365" s="24"/>
      <c r="F1365" s="22"/>
      <c r="G1365" s="26" t="str">
        <f t="shared" si="21"/>
        <v/>
      </c>
      <c r="H1365" s="25" t="str">
        <f>(IF((COUNTBLANK(E1365))=1,"",(IF((ISERROR((VLOOKUP((IF((VALUE((TEXT(F1365,"mmdd"))))&gt;=801,(YEAR(F1365)),(YEAR(F1365)))),'Master Roster Data'!$M$1721:$N$1730,2,FALSE)))),"Player Appears to Be Too Old or Too Young",(VLOOKUP((IF((VALUE((TEXT(F1365,"mmdd"))))&gt;=801,(YEAR(F1365)),(YEAR(F1365)))),'Master Roster Data'!$M$1721:$N$1730,2,FALSE))))))</f>
        <v/>
      </c>
      <c r="J1365" s="13"/>
    </row>
    <row r="1366" spans="2:10" ht="15" x14ac:dyDescent="0.2">
      <c r="B1366" s="23"/>
      <c r="C1366" s="24"/>
      <c r="D1366" s="23"/>
      <c r="E1366" s="24"/>
      <c r="F1366" s="22"/>
      <c r="G1366" s="26" t="str">
        <f t="shared" si="21"/>
        <v/>
      </c>
      <c r="H1366" s="25" t="str">
        <f>(IF((COUNTBLANK(E1366))=1,"",(IF((ISERROR((VLOOKUP((IF((VALUE((TEXT(F1366,"mmdd"))))&gt;=801,(YEAR(F1366)),(YEAR(F1366)))),'Master Roster Data'!$M$1721:$N$1730,2,FALSE)))),"Player Appears to Be Too Old or Too Young",(VLOOKUP((IF((VALUE((TEXT(F1366,"mmdd"))))&gt;=801,(YEAR(F1366)),(YEAR(F1366)))),'Master Roster Data'!$M$1721:$N$1730,2,FALSE))))))</f>
        <v/>
      </c>
      <c r="J1366" s="13"/>
    </row>
    <row r="1367" spans="2:10" ht="15" x14ac:dyDescent="0.2">
      <c r="B1367" s="23"/>
      <c r="C1367" s="24"/>
      <c r="D1367" s="23"/>
      <c r="E1367" s="24"/>
      <c r="F1367" s="22"/>
      <c r="G1367" s="26" t="str">
        <f t="shared" si="21"/>
        <v/>
      </c>
      <c r="H1367" s="25" t="str">
        <f>(IF((COUNTBLANK(E1367))=1,"",(IF((ISERROR((VLOOKUP((IF((VALUE((TEXT(F1367,"mmdd"))))&gt;=801,(YEAR(F1367)),(YEAR(F1367)))),'Master Roster Data'!$M$1721:$N$1730,2,FALSE)))),"Player Appears to Be Too Old or Too Young",(VLOOKUP((IF((VALUE((TEXT(F1367,"mmdd"))))&gt;=801,(YEAR(F1367)),(YEAR(F1367)))),'Master Roster Data'!$M$1721:$N$1730,2,FALSE))))))</f>
        <v/>
      </c>
      <c r="J1367" s="13"/>
    </row>
    <row r="1368" spans="2:10" ht="15" x14ac:dyDescent="0.2">
      <c r="B1368" s="23"/>
      <c r="C1368" s="24"/>
      <c r="D1368" s="23"/>
      <c r="E1368" s="24"/>
      <c r="F1368" s="22"/>
      <c r="G1368" s="26" t="str">
        <f t="shared" si="21"/>
        <v/>
      </c>
      <c r="H1368" s="25" t="str">
        <f>(IF((COUNTBLANK(E1368))=1,"",(IF((ISERROR((VLOOKUP((IF((VALUE((TEXT(F1368,"mmdd"))))&gt;=801,(YEAR(F1368)),(YEAR(F1368)))),'Master Roster Data'!$M$1721:$N$1730,2,FALSE)))),"Player Appears to Be Too Old or Too Young",(VLOOKUP((IF((VALUE((TEXT(F1368,"mmdd"))))&gt;=801,(YEAR(F1368)),(YEAR(F1368)))),'Master Roster Data'!$M$1721:$N$1730,2,FALSE))))))</f>
        <v/>
      </c>
      <c r="J1368" s="13"/>
    </row>
    <row r="1369" spans="2:10" ht="15" x14ac:dyDescent="0.2">
      <c r="B1369" s="23"/>
      <c r="C1369" s="24"/>
      <c r="D1369" s="23"/>
      <c r="E1369" s="24"/>
      <c r="F1369" s="22"/>
      <c r="G1369" s="26" t="str">
        <f t="shared" si="21"/>
        <v/>
      </c>
      <c r="H1369" s="25" t="str">
        <f>(IF((COUNTBLANK(E1369))=1,"",(IF((ISERROR((VLOOKUP((IF((VALUE((TEXT(F1369,"mmdd"))))&gt;=801,(YEAR(F1369)),(YEAR(F1369)))),'Master Roster Data'!$M$1721:$N$1730,2,FALSE)))),"Player Appears to Be Too Old or Too Young",(VLOOKUP((IF((VALUE((TEXT(F1369,"mmdd"))))&gt;=801,(YEAR(F1369)),(YEAR(F1369)))),'Master Roster Data'!$M$1721:$N$1730,2,FALSE))))))</f>
        <v/>
      </c>
      <c r="J1369" s="13"/>
    </row>
    <row r="1370" spans="2:10" ht="15" x14ac:dyDescent="0.2">
      <c r="B1370" s="23"/>
      <c r="C1370" s="24"/>
      <c r="D1370" s="23"/>
      <c r="E1370" s="24"/>
      <c r="F1370" s="22"/>
      <c r="G1370" s="26" t="str">
        <f t="shared" si="21"/>
        <v/>
      </c>
      <c r="H1370" s="25" t="str">
        <f>(IF((COUNTBLANK(E1370))=1,"",(IF((ISERROR((VLOOKUP((IF((VALUE((TEXT(F1370,"mmdd"))))&gt;=801,(YEAR(F1370)),(YEAR(F1370)))),'Master Roster Data'!$M$1721:$N$1730,2,FALSE)))),"Player Appears to Be Too Old or Too Young",(VLOOKUP((IF((VALUE((TEXT(F1370,"mmdd"))))&gt;=801,(YEAR(F1370)),(YEAR(F1370)))),'Master Roster Data'!$M$1721:$N$1730,2,FALSE))))))</f>
        <v/>
      </c>
      <c r="J1370" s="13"/>
    </row>
    <row r="1371" spans="2:10" ht="15" x14ac:dyDescent="0.2">
      <c r="B1371" s="23"/>
      <c r="C1371" s="24"/>
      <c r="D1371" s="23"/>
      <c r="E1371" s="24"/>
      <c r="F1371" s="22"/>
      <c r="G1371" s="26" t="str">
        <f t="shared" si="21"/>
        <v/>
      </c>
      <c r="H1371" s="25" t="str">
        <f>(IF((COUNTBLANK(E1371))=1,"",(IF((ISERROR((VLOOKUP((IF((VALUE((TEXT(F1371,"mmdd"))))&gt;=801,(YEAR(F1371)),(YEAR(F1371)))),'Master Roster Data'!$M$1721:$N$1730,2,FALSE)))),"Player Appears to Be Too Old or Too Young",(VLOOKUP((IF((VALUE((TEXT(F1371,"mmdd"))))&gt;=801,(YEAR(F1371)),(YEAR(F1371)))),'Master Roster Data'!$M$1721:$N$1730,2,FALSE))))))</f>
        <v/>
      </c>
      <c r="J1371" s="13"/>
    </row>
    <row r="1372" spans="2:10" ht="15" x14ac:dyDescent="0.2">
      <c r="B1372" s="23"/>
      <c r="C1372" s="24"/>
      <c r="D1372" s="23"/>
      <c r="E1372" s="24"/>
      <c r="F1372" s="22"/>
      <c r="G1372" s="26" t="str">
        <f t="shared" si="21"/>
        <v/>
      </c>
      <c r="H1372" s="25" t="str">
        <f>(IF((COUNTBLANK(E1372))=1,"",(IF((ISERROR((VLOOKUP((IF((VALUE((TEXT(F1372,"mmdd"))))&gt;=801,(YEAR(F1372)),(YEAR(F1372)))),'Master Roster Data'!$M$1721:$N$1730,2,FALSE)))),"Player Appears to Be Too Old or Too Young",(VLOOKUP((IF((VALUE((TEXT(F1372,"mmdd"))))&gt;=801,(YEAR(F1372)),(YEAR(F1372)))),'Master Roster Data'!$M$1721:$N$1730,2,FALSE))))))</f>
        <v/>
      </c>
      <c r="J1372" s="13"/>
    </row>
    <row r="1373" spans="2:10" ht="15" x14ac:dyDescent="0.2">
      <c r="B1373" s="23"/>
      <c r="C1373" s="24"/>
      <c r="D1373" s="23"/>
      <c r="E1373" s="24"/>
      <c r="F1373" s="22"/>
      <c r="G1373" s="26" t="str">
        <f t="shared" si="21"/>
        <v/>
      </c>
      <c r="H1373" s="25" t="str">
        <f>(IF((COUNTBLANK(E1373))=1,"",(IF((ISERROR((VLOOKUP((IF((VALUE((TEXT(F1373,"mmdd"))))&gt;=801,(YEAR(F1373)),(YEAR(F1373)))),'Master Roster Data'!$M$1721:$N$1730,2,FALSE)))),"Player Appears to Be Too Old or Too Young",(VLOOKUP((IF((VALUE((TEXT(F1373,"mmdd"))))&gt;=801,(YEAR(F1373)),(YEAR(F1373)))),'Master Roster Data'!$M$1721:$N$1730,2,FALSE))))))</f>
        <v/>
      </c>
      <c r="J1373" s="13"/>
    </row>
    <row r="1374" spans="2:10" ht="15" x14ac:dyDescent="0.2">
      <c r="B1374" s="23"/>
      <c r="C1374" s="24"/>
      <c r="D1374" s="23"/>
      <c r="E1374" s="24"/>
      <c r="F1374" s="22"/>
      <c r="G1374" s="26" t="str">
        <f t="shared" si="21"/>
        <v/>
      </c>
      <c r="H1374" s="25" t="str">
        <f>(IF((COUNTBLANK(E1374))=1,"",(IF((ISERROR((VLOOKUP((IF((VALUE((TEXT(F1374,"mmdd"))))&gt;=801,(YEAR(F1374)),(YEAR(F1374)))),'Master Roster Data'!$M$1721:$N$1730,2,FALSE)))),"Player Appears to Be Too Old or Too Young",(VLOOKUP((IF((VALUE((TEXT(F1374,"mmdd"))))&gt;=801,(YEAR(F1374)),(YEAR(F1374)))),'Master Roster Data'!$M$1721:$N$1730,2,FALSE))))))</f>
        <v/>
      </c>
      <c r="J1374" s="13"/>
    </row>
    <row r="1375" spans="2:10" ht="15" x14ac:dyDescent="0.2">
      <c r="B1375" s="23"/>
      <c r="C1375" s="24"/>
      <c r="D1375" s="23"/>
      <c r="E1375" s="24"/>
      <c r="F1375" s="22"/>
      <c r="G1375" s="26" t="str">
        <f t="shared" si="21"/>
        <v/>
      </c>
      <c r="H1375" s="25" t="str">
        <f>(IF((COUNTBLANK(E1375))=1,"",(IF((ISERROR((VLOOKUP((IF((VALUE((TEXT(F1375,"mmdd"))))&gt;=801,(YEAR(F1375)),(YEAR(F1375)))),'Master Roster Data'!$M$1721:$N$1730,2,FALSE)))),"Player Appears to Be Too Old or Too Young",(VLOOKUP((IF((VALUE((TEXT(F1375,"mmdd"))))&gt;=801,(YEAR(F1375)),(YEAR(F1375)))),'Master Roster Data'!$M$1721:$N$1730,2,FALSE))))))</f>
        <v/>
      </c>
      <c r="J1375" s="13"/>
    </row>
    <row r="1376" spans="2:10" ht="15" x14ac:dyDescent="0.2">
      <c r="B1376" s="23"/>
      <c r="C1376" s="24"/>
      <c r="D1376" s="23"/>
      <c r="E1376" s="24"/>
      <c r="F1376" s="22"/>
      <c r="G1376" s="26" t="str">
        <f t="shared" si="21"/>
        <v/>
      </c>
      <c r="H1376" s="25" t="str">
        <f>(IF((COUNTBLANK(E1376))=1,"",(IF((ISERROR((VLOOKUP((IF((VALUE((TEXT(F1376,"mmdd"))))&gt;=801,(YEAR(F1376)),(YEAR(F1376)))),'Master Roster Data'!$M$1721:$N$1730,2,FALSE)))),"Player Appears to Be Too Old or Too Young",(VLOOKUP((IF((VALUE((TEXT(F1376,"mmdd"))))&gt;=801,(YEAR(F1376)),(YEAR(F1376)))),'Master Roster Data'!$M$1721:$N$1730,2,FALSE))))))</f>
        <v/>
      </c>
      <c r="J1376" s="13"/>
    </row>
    <row r="1377" spans="2:10" ht="15" x14ac:dyDescent="0.2">
      <c r="B1377" s="23"/>
      <c r="C1377" s="24"/>
      <c r="D1377" s="23"/>
      <c r="E1377" s="24"/>
      <c r="F1377" s="22"/>
      <c r="G1377" s="26" t="str">
        <f t="shared" si="21"/>
        <v/>
      </c>
      <c r="H1377" s="25" t="str">
        <f>(IF((COUNTBLANK(E1377))=1,"",(IF((ISERROR((VLOOKUP((IF((VALUE((TEXT(F1377,"mmdd"))))&gt;=801,(YEAR(F1377)),(YEAR(F1377)))),'Master Roster Data'!$M$1721:$N$1730,2,FALSE)))),"Player Appears to Be Too Old or Too Young",(VLOOKUP((IF((VALUE((TEXT(F1377,"mmdd"))))&gt;=801,(YEAR(F1377)),(YEAR(F1377)))),'Master Roster Data'!$M$1721:$N$1730,2,FALSE))))))</f>
        <v/>
      </c>
      <c r="J1377" s="13"/>
    </row>
    <row r="1378" spans="2:10" ht="15" x14ac:dyDescent="0.2">
      <c r="B1378" s="23"/>
      <c r="C1378" s="24"/>
      <c r="D1378" s="23"/>
      <c r="E1378" s="24"/>
      <c r="F1378" s="22"/>
      <c r="G1378" s="26" t="str">
        <f t="shared" si="21"/>
        <v/>
      </c>
      <c r="H1378" s="25" t="str">
        <f>(IF((COUNTBLANK(E1378))=1,"",(IF((ISERROR((VLOOKUP((IF((VALUE((TEXT(F1378,"mmdd"))))&gt;=801,(YEAR(F1378)),(YEAR(F1378)))),'Master Roster Data'!$M$1721:$N$1730,2,FALSE)))),"Player Appears to Be Too Old or Too Young",(VLOOKUP((IF((VALUE((TEXT(F1378,"mmdd"))))&gt;=801,(YEAR(F1378)),(YEAR(F1378)))),'Master Roster Data'!$M$1721:$N$1730,2,FALSE))))))</f>
        <v/>
      </c>
      <c r="J1378" s="13"/>
    </row>
    <row r="1379" spans="2:10" ht="15" x14ac:dyDescent="0.2">
      <c r="B1379" s="23"/>
      <c r="C1379" s="24"/>
      <c r="D1379" s="23"/>
      <c r="E1379" s="24"/>
      <c r="F1379" s="22"/>
      <c r="G1379" s="26" t="str">
        <f t="shared" si="21"/>
        <v/>
      </c>
      <c r="H1379" s="25" t="str">
        <f>(IF((COUNTBLANK(E1379))=1,"",(IF((ISERROR((VLOOKUP((IF((VALUE((TEXT(F1379,"mmdd"))))&gt;=801,(YEAR(F1379)),(YEAR(F1379)))),'Master Roster Data'!$M$1721:$N$1730,2,FALSE)))),"Player Appears to Be Too Old or Too Young",(VLOOKUP((IF((VALUE((TEXT(F1379,"mmdd"))))&gt;=801,(YEAR(F1379)),(YEAR(F1379)))),'Master Roster Data'!$M$1721:$N$1730,2,FALSE))))))</f>
        <v/>
      </c>
      <c r="J1379" s="13"/>
    </row>
    <row r="1380" spans="2:10" ht="15" x14ac:dyDescent="0.2">
      <c r="B1380" s="23"/>
      <c r="C1380" s="24"/>
      <c r="D1380" s="23"/>
      <c r="E1380" s="24"/>
      <c r="F1380" s="22"/>
      <c r="G1380" s="26" t="str">
        <f t="shared" si="21"/>
        <v/>
      </c>
      <c r="H1380" s="25" t="str">
        <f>(IF((COUNTBLANK(E1380))=1,"",(IF((ISERROR((VLOOKUP((IF((VALUE((TEXT(F1380,"mmdd"))))&gt;=801,(YEAR(F1380)),(YEAR(F1380)))),'Master Roster Data'!$M$1721:$N$1730,2,FALSE)))),"Player Appears to Be Too Old or Too Young",(VLOOKUP((IF((VALUE((TEXT(F1380,"mmdd"))))&gt;=801,(YEAR(F1380)),(YEAR(F1380)))),'Master Roster Data'!$M$1721:$N$1730,2,FALSE))))))</f>
        <v/>
      </c>
      <c r="J1380" s="13"/>
    </row>
    <row r="1381" spans="2:10" ht="15" x14ac:dyDescent="0.2">
      <c r="B1381" s="23"/>
      <c r="C1381" s="24"/>
      <c r="D1381" s="23"/>
      <c r="E1381" s="24"/>
      <c r="F1381" s="22"/>
      <c r="G1381" s="26" t="str">
        <f t="shared" si="21"/>
        <v/>
      </c>
      <c r="H1381" s="25" t="str">
        <f>(IF((COUNTBLANK(E1381))=1,"",(IF((ISERROR((VLOOKUP((IF((VALUE((TEXT(F1381,"mmdd"))))&gt;=801,(YEAR(F1381)),(YEAR(F1381)))),'Master Roster Data'!$M$1721:$N$1730,2,FALSE)))),"Player Appears to Be Too Old or Too Young",(VLOOKUP((IF((VALUE((TEXT(F1381,"mmdd"))))&gt;=801,(YEAR(F1381)),(YEAR(F1381)))),'Master Roster Data'!$M$1721:$N$1730,2,FALSE))))))</f>
        <v/>
      </c>
      <c r="J1381" s="13"/>
    </row>
    <row r="1382" spans="2:10" ht="15" x14ac:dyDescent="0.2">
      <c r="B1382" s="23"/>
      <c r="C1382" s="24"/>
      <c r="D1382" s="23"/>
      <c r="E1382" s="24"/>
      <c r="F1382" s="22"/>
      <c r="G1382" s="26" t="str">
        <f t="shared" si="21"/>
        <v/>
      </c>
      <c r="H1382" s="25" t="str">
        <f>(IF((COUNTBLANK(E1382))=1,"",(IF((ISERROR((VLOOKUP((IF((VALUE((TEXT(F1382,"mmdd"))))&gt;=801,(YEAR(F1382)),(YEAR(F1382)))),'Master Roster Data'!$M$1721:$N$1730,2,FALSE)))),"Player Appears to Be Too Old or Too Young",(VLOOKUP((IF((VALUE((TEXT(F1382,"mmdd"))))&gt;=801,(YEAR(F1382)),(YEAR(F1382)))),'Master Roster Data'!$M$1721:$N$1730,2,FALSE))))))</f>
        <v/>
      </c>
      <c r="J1382" s="13"/>
    </row>
    <row r="1383" spans="2:10" ht="15" x14ac:dyDescent="0.2">
      <c r="B1383" s="23"/>
      <c r="C1383" s="24"/>
      <c r="D1383" s="23"/>
      <c r="E1383" s="24"/>
      <c r="F1383" s="22"/>
      <c r="G1383" s="26" t="str">
        <f t="shared" si="21"/>
        <v/>
      </c>
      <c r="H1383" s="25" t="str">
        <f>(IF((COUNTBLANK(E1383))=1,"",(IF((ISERROR((VLOOKUP((IF((VALUE((TEXT(F1383,"mmdd"))))&gt;=801,(YEAR(F1383)),(YEAR(F1383)))),'Master Roster Data'!$M$1721:$N$1730,2,FALSE)))),"Player Appears to Be Too Old or Too Young",(VLOOKUP((IF((VALUE((TEXT(F1383,"mmdd"))))&gt;=801,(YEAR(F1383)),(YEAR(F1383)))),'Master Roster Data'!$M$1721:$N$1730,2,FALSE))))))</f>
        <v/>
      </c>
      <c r="J1383" s="13"/>
    </row>
    <row r="1384" spans="2:10" ht="15" x14ac:dyDescent="0.2">
      <c r="B1384" s="23"/>
      <c r="C1384" s="24"/>
      <c r="D1384" s="23"/>
      <c r="E1384" s="24"/>
      <c r="F1384" s="22"/>
      <c r="G1384" s="26" t="str">
        <f t="shared" si="21"/>
        <v/>
      </c>
      <c r="H1384" s="25" t="str">
        <f>(IF((COUNTBLANK(E1384))=1,"",(IF((ISERROR((VLOOKUP((IF((VALUE((TEXT(F1384,"mmdd"))))&gt;=801,(YEAR(F1384)),(YEAR(F1384)))),'Master Roster Data'!$M$1721:$N$1730,2,FALSE)))),"Player Appears to Be Too Old or Too Young",(VLOOKUP((IF((VALUE((TEXT(F1384,"mmdd"))))&gt;=801,(YEAR(F1384)),(YEAR(F1384)))),'Master Roster Data'!$M$1721:$N$1730,2,FALSE))))))</f>
        <v/>
      </c>
      <c r="J1384" s="13"/>
    </row>
    <row r="1385" spans="2:10" ht="15" x14ac:dyDescent="0.2">
      <c r="B1385" s="23"/>
      <c r="C1385" s="24"/>
      <c r="D1385" s="23"/>
      <c r="E1385" s="24"/>
      <c r="F1385" s="22"/>
      <c r="G1385" s="26" t="str">
        <f t="shared" si="21"/>
        <v/>
      </c>
      <c r="H1385" s="25" t="str">
        <f>(IF((COUNTBLANK(E1385))=1,"",(IF((ISERROR((VLOOKUP((IF((VALUE((TEXT(F1385,"mmdd"))))&gt;=801,(YEAR(F1385)),(YEAR(F1385)))),'Master Roster Data'!$M$1721:$N$1730,2,FALSE)))),"Player Appears to Be Too Old or Too Young",(VLOOKUP((IF((VALUE((TEXT(F1385,"mmdd"))))&gt;=801,(YEAR(F1385)),(YEAR(F1385)))),'Master Roster Data'!$M$1721:$N$1730,2,FALSE))))))</f>
        <v/>
      </c>
      <c r="J1385" s="13"/>
    </row>
    <row r="1386" spans="2:10" ht="15" x14ac:dyDescent="0.2">
      <c r="B1386" s="23"/>
      <c r="C1386" s="24"/>
      <c r="D1386" s="23"/>
      <c r="E1386" s="24"/>
      <c r="F1386" s="22"/>
      <c r="G1386" s="26" t="str">
        <f t="shared" si="21"/>
        <v/>
      </c>
      <c r="H1386" s="25" t="str">
        <f>(IF((COUNTBLANK(E1386))=1,"",(IF((ISERROR((VLOOKUP((IF((VALUE((TEXT(F1386,"mmdd"))))&gt;=801,(YEAR(F1386)),(YEAR(F1386)))),'Master Roster Data'!$M$1721:$N$1730,2,FALSE)))),"Player Appears to Be Too Old or Too Young",(VLOOKUP((IF((VALUE((TEXT(F1386,"mmdd"))))&gt;=801,(YEAR(F1386)),(YEAR(F1386)))),'Master Roster Data'!$M$1721:$N$1730,2,FALSE))))))</f>
        <v/>
      </c>
      <c r="J1386" s="13"/>
    </row>
    <row r="1387" spans="2:10" ht="15" x14ac:dyDescent="0.2">
      <c r="B1387" s="23"/>
      <c r="C1387" s="24"/>
      <c r="D1387" s="23"/>
      <c r="E1387" s="24"/>
      <c r="F1387" s="22"/>
      <c r="G1387" s="26" t="str">
        <f t="shared" si="21"/>
        <v/>
      </c>
      <c r="H1387" s="25" t="str">
        <f>(IF((COUNTBLANK(E1387))=1,"",(IF((ISERROR((VLOOKUP((IF((VALUE((TEXT(F1387,"mmdd"))))&gt;=801,(YEAR(F1387)),(YEAR(F1387)))),'Master Roster Data'!$M$1721:$N$1730,2,FALSE)))),"Player Appears to Be Too Old or Too Young",(VLOOKUP((IF((VALUE((TEXT(F1387,"mmdd"))))&gt;=801,(YEAR(F1387)),(YEAR(F1387)))),'Master Roster Data'!$M$1721:$N$1730,2,FALSE))))))</f>
        <v/>
      </c>
      <c r="J1387" s="13"/>
    </row>
    <row r="1388" spans="2:10" ht="15" x14ac:dyDescent="0.2">
      <c r="B1388" s="23"/>
      <c r="C1388" s="24"/>
      <c r="D1388" s="23"/>
      <c r="E1388" s="24"/>
      <c r="F1388" s="22"/>
      <c r="G1388" s="26" t="str">
        <f t="shared" si="21"/>
        <v/>
      </c>
      <c r="H1388" s="25" t="str">
        <f>(IF((COUNTBLANK(E1388))=1,"",(IF((ISERROR((VLOOKUP((IF((VALUE((TEXT(F1388,"mmdd"))))&gt;=801,(YEAR(F1388)),(YEAR(F1388)))),'Master Roster Data'!$M$1721:$N$1730,2,FALSE)))),"Player Appears to Be Too Old or Too Young",(VLOOKUP((IF((VALUE((TEXT(F1388,"mmdd"))))&gt;=801,(YEAR(F1388)),(YEAR(F1388)))),'Master Roster Data'!$M$1721:$N$1730,2,FALSE))))))</f>
        <v/>
      </c>
      <c r="J1388" s="13"/>
    </row>
    <row r="1389" spans="2:10" ht="15" x14ac:dyDescent="0.2">
      <c r="B1389" s="23"/>
      <c r="C1389" s="24"/>
      <c r="D1389" s="23"/>
      <c r="E1389" s="24"/>
      <c r="F1389" s="22"/>
      <c r="G1389" s="26" t="str">
        <f t="shared" si="21"/>
        <v/>
      </c>
      <c r="H1389" s="25" t="str">
        <f>(IF((COUNTBLANK(E1389))=1,"",(IF((ISERROR((VLOOKUP((IF((VALUE((TEXT(F1389,"mmdd"))))&gt;=801,(YEAR(F1389)),(YEAR(F1389)))),'Master Roster Data'!$M$1721:$N$1730,2,FALSE)))),"Player Appears to Be Too Old or Too Young",(VLOOKUP((IF((VALUE((TEXT(F1389,"mmdd"))))&gt;=801,(YEAR(F1389)),(YEAR(F1389)))),'Master Roster Data'!$M$1721:$N$1730,2,FALSE))))))</f>
        <v/>
      </c>
      <c r="J1389" s="13"/>
    </row>
    <row r="1390" spans="2:10" ht="15" x14ac:dyDescent="0.2">
      <c r="B1390" s="23"/>
      <c r="C1390" s="24"/>
      <c r="D1390" s="23"/>
      <c r="E1390" s="24"/>
      <c r="F1390" s="22"/>
      <c r="G1390" s="26" t="str">
        <f t="shared" si="21"/>
        <v/>
      </c>
      <c r="H1390" s="25" t="str">
        <f>(IF((COUNTBLANK(E1390))=1,"",(IF((ISERROR((VLOOKUP((IF((VALUE((TEXT(F1390,"mmdd"))))&gt;=801,(YEAR(F1390)),(YEAR(F1390)))),'Master Roster Data'!$M$1721:$N$1730,2,FALSE)))),"Player Appears to Be Too Old or Too Young",(VLOOKUP((IF((VALUE((TEXT(F1390,"mmdd"))))&gt;=801,(YEAR(F1390)),(YEAR(F1390)))),'Master Roster Data'!$M$1721:$N$1730,2,FALSE))))))</f>
        <v/>
      </c>
      <c r="J1390" s="13"/>
    </row>
    <row r="1391" spans="2:10" ht="15" x14ac:dyDescent="0.2">
      <c r="B1391" s="23"/>
      <c r="C1391" s="24"/>
      <c r="D1391" s="23"/>
      <c r="E1391" s="24"/>
      <c r="F1391" s="22"/>
      <c r="G1391" s="26" t="str">
        <f t="shared" si="21"/>
        <v/>
      </c>
      <c r="H1391" s="25" t="str">
        <f>(IF((COUNTBLANK(E1391))=1,"",(IF((ISERROR((VLOOKUP((IF((VALUE((TEXT(F1391,"mmdd"))))&gt;=801,(YEAR(F1391)),(YEAR(F1391)))),'Master Roster Data'!$M$1721:$N$1730,2,FALSE)))),"Player Appears to Be Too Old or Too Young",(VLOOKUP((IF((VALUE((TEXT(F1391,"mmdd"))))&gt;=801,(YEAR(F1391)),(YEAR(F1391)))),'Master Roster Data'!$M$1721:$N$1730,2,FALSE))))))</f>
        <v/>
      </c>
      <c r="J1391" s="13"/>
    </row>
    <row r="1392" spans="2:10" ht="15" x14ac:dyDescent="0.2">
      <c r="B1392" s="23"/>
      <c r="C1392" s="24"/>
      <c r="D1392" s="23"/>
      <c r="E1392" s="24"/>
      <c r="F1392" s="22"/>
      <c r="G1392" s="26" t="str">
        <f t="shared" si="21"/>
        <v/>
      </c>
      <c r="H1392" s="25" t="str">
        <f>(IF((COUNTBLANK(E1392))=1,"",(IF((ISERROR((VLOOKUP((IF((VALUE((TEXT(F1392,"mmdd"))))&gt;=801,(YEAR(F1392)),(YEAR(F1392)))),'Master Roster Data'!$M$1721:$N$1730,2,FALSE)))),"Player Appears to Be Too Old or Too Young",(VLOOKUP((IF((VALUE((TEXT(F1392,"mmdd"))))&gt;=801,(YEAR(F1392)),(YEAR(F1392)))),'Master Roster Data'!$M$1721:$N$1730,2,FALSE))))))</f>
        <v/>
      </c>
      <c r="J1392" s="13"/>
    </row>
    <row r="1393" spans="2:10" ht="15" x14ac:dyDescent="0.2">
      <c r="B1393" s="23"/>
      <c r="C1393" s="24"/>
      <c r="D1393" s="23"/>
      <c r="E1393" s="24"/>
      <c r="F1393" s="22"/>
      <c r="G1393" s="26" t="str">
        <f t="shared" si="21"/>
        <v/>
      </c>
      <c r="H1393" s="25" t="str">
        <f>(IF((COUNTBLANK(E1393))=1,"",(IF((ISERROR((VLOOKUP((IF((VALUE((TEXT(F1393,"mmdd"))))&gt;=801,(YEAR(F1393)),(YEAR(F1393)))),'Master Roster Data'!$M$1721:$N$1730,2,FALSE)))),"Player Appears to Be Too Old or Too Young",(VLOOKUP((IF((VALUE((TEXT(F1393,"mmdd"))))&gt;=801,(YEAR(F1393)),(YEAR(F1393)))),'Master Roster Data'!$M$1721:$N$1730,2,FALSE))))))</f>
        <v/>
      </c>
      <c r="J1393" s="13"/>
    </row>
    <row r="1394" spans="2:10" ht="15" x14ac:dyDescent="0.2">
      <c r="B1394" s="23"/>
      <c r="C1394" s="24"/>
      <c r="D1394" s="23"/>
      <c r="E1394" s="24"/>
      <c r="F1394" s="22"/>
      <c r="G1394" s="26" t="str">
        <f t="shared" si="21"/>
        <v/>
      </c>
      <c r="H1394" s="25" t="str">
        <f>(IF((COUNTBLANK(E1394))=1,"",(IF((ISERROR((VLOOKUP((IF((VALUE((TEXT(F1394,"mmdd"))))&gt;=801,(YEAR(F1394)),(YEAR(F1394)))),'Master Roster Data'!$M$1721:$N$1730,2,FALSE)))),"Player Appears to Be Too Old or Too Young",(VLOOKUP((IF((VALUE((TEXT(F1394,"mmdd"))))&gt;=801,(YEAR(F1394)),(YEAR(F1394)))),'Master Roster Data'!$M$1721:$N$1730,2,FALSE))))))</f>
        <v/>
      </c>
      <c r="J1394" s="13"/>
    </row>
    <row r="1395" spans="2:10" ht="15" x14ac:dyDescent="0.2">
      <c r="B1395" s="23"/>
      <c r="C1395" s="24"/>
      <c r="D1395" s="23"/>
      <c r="E1395" s="24"/>
      <c r="F1395" s="22"/>
      <c r="G1395" s="26" t="str">
        <f t="shared" si="21"/>
        <v/>
      </c>
      <c r="H1395" s="25" t="str">
        <f>(IF((COUNTBLANK(E1395))=1,"",(IF((ISERROR((VLOOKUP((IF((VALUE((TEXT(F1395,"mmdd"))))&gt;=801,(YEAR(F1395)),(YEAR(F1395)))),'Master Roster Data'!$M$1721:$N$1730,2,FALSE)))),"Player Appears to Be Too Old or Too Young",(VLOOKUP((IF((VALUE((TEXT(F1395,"mmdd"))))&gt;=801,(YEAR(F1395)),(YEAR(F1395)))),'Master Roster Data'!$M$1721:$N$1730,2,FALSE))))))</f>
        <v/>
      </c>
      <c r="J1395" s="13"/>
    </row>
    <row r="1396" spans="2:10" ht="15" x14ac:dyDescent="0.2">
      <c r="B1396" s="23"/>
      <c r="C1396" s="24"/>
      <c r="D1396" s="23"/>
      <c r="E1396" s="24"/>
      <c r="F1396" s="22"/>
      <c r="G1396" s="26" t="str">
        <f t="shared" si="21"/>
        <v/>
      </c>
      <c r="H1396" s="25" t="str">
        <f>(IF((COUNTBLANK(E1396))=1,"",(IF((ISERROR((VLOOKUP((IF((VALUE((TEXT(F1396,"mmdd"))))&gt;=801,(YEAR(F1396)),(YEAR(F1396)))),'Master Roster Data'!$M$1721:$N$1730,2,FALSE)))),"Player Appears to Be Too Old or Too Young",(VLOOKUP((IF((VALUE((TEXT(F1396,"mmdd"))))&gt;=801,(YEAR(F1396)),(YEAR(F1396)))),'Master Roster Data'!$M$1721:$N$1730,2,FALSE))))))</f>
        <v/>
      </c>
      <c r="J1396" s="13"/>
    </row>
    <row r="1397" spans="2:10" ht="15" x14ac:dyDescent="0.2">
      <c r="B1397" s="23"/>
      <c r="C1397" s="24"/>
      <c r="D1397" s="23"/>
      <c r="E1397" s="24"/>
      <c r="F1397" s="22"/>
      <c r="G1397" s="26" t="str">
        <f t="shared" si="21"/>
        <v/>
      </c>
      <c r="H1397" s="25" t="str">
        <f>(IF((COUNTBLANK(E1397))=1,"",(IF((ISERROR((VLOOKUP((IF((VALUE((TEXT(F1397,"mmdd"))))&gt;=801,(YEAR(F1397)),(YEAR(F1397)))),'Master Roster Data'!$M$1721:$N$1730,2,FALSE)))),"Player Appears to Be Too Old or Too Young",(VLOOKUP((IF((VALUE((TEXT(F1397,"mmdd"))))&gt;=801,(YEAR(F1397)),(YEAR(F1397)))),'Master Roster Data'!$M$1721:$N$1730,2,FALSE))))))</f>
        <v/>
      </c>
      <c r="J1397" s="13"/>
    </row>
    <row r="1398" spans="2:10" ht="15" x14ac:dyDescent="0.2">
      <c r="B1398" s="23"/>
      <c r="C1398" s="24"/>
      <c r="D1398" s="23"/>
      <c r="E1398" s="24"/>
      <c r="F1398" s="22"/>
      <c r="G1398" s="26" t="str">
        <f t="shared" si="21"/>
        <v/>
      </c>
      <c r="H1398" s="25" t="str">
        <f>(IF((COUNTBLANK(E1398))=1,"",(IF((ISERROR((VLOOKUP((IF((VALUE((TEXT(F1398,"mmdd"))))&gt;=801,(YEAR(F1398)),(YEAR(F1398)))),'Master Roster Data'!$M$1721:$N$1730,2,FALSE)))),"Player Appears to Be Too Old or Too Young",(VLOOKUP((IF((VALUE((TEXT(F1398,"mmdd"))))&gt;=801,(YEAR(F1398)),(YEAR(F1398)))),'Master Roster Data'!$M$1721:$N$1730,2,FALSE))))))</f>
        <v/>
      </c>
      <c r="J1398" s="13"/>
    </row>
    <row r="1399" spans="2:10" ht="15" x14ac:dyDescent="0.2">
      <c r="B1399" s="23"/>
      <c r="C1399" s="24"/>
      <c r="D1399" s="23"/>
      <c r="E1399" s="24"/>
      <c r="F1399" s="22"/>
      <c r="G1399" s="26" t="str">
        <f t="shared" si="21"/>
        <v/>
      </c>
      <c r="H1399" s="25" t="str">
        <f>(IF((COUNTBLANK(E1399))=1,"",(IF((ISERROR((VLOOKUP((IF((VALUE((TEXT(F1399,"mmdd"))))&gt;=801,(YEAR(F1399)),(YEAR(F1399)))),'Master Roster Data'!$M$1721:$N$1730,2,FALSE)))),"Player Appears to Be Too Old or Too Young",(VLOOKUP((IF((VALUE((TEXT(F1399,"mmdd"))))&gt;=801,(YEAR(F1399)),(YEAR(F1399)))),'Master Roster Data'!$M$1721:$N$1730,2,FALSE))))))</f>
        <v/>
      </c>
      <c r="J1399" s="13"/>
    </row>
    <row r="1400" spans="2:10" ht="15" x14ac:dyDescent="0.2">
      <c r="B1400" s="23"/>
      <c r="C1400" s="24"/>
      <c r="D1400" s="23"/>
      <c r="E1400" s="24"/>
      <c r="F1400" s="22"/>
      <c r="G1400" s="26" t="str">
        <f t="shared" si="21"/>
        <v/>
      </c>
      <c r="H1400" s="25" t="str">
        <f>(IF((COUNTBLANK(E1400))=1,"",(IF((ISERROR((VLOOKUP((IF((VALUE((TEXT(F1400,"mmdd"))))&gt;=801,(YEAR(F1400)),(YEAR(F1400)))),'Master Roster Data'!$M$1721:$N$1730,2,FALSE)))),"Player Appears to Be Too Old or Too Young",(VLOOKUP((IF((VALUE((TEXT(F1400,"mmdd"))))&gt;=801,(YEAR(F1400)),(YEAR(F1400)))),'Master Roster Data'!$M$1721:$N$1730,2,FALSE))))))</f>
        <v/>
      </c>
      <c r="J1400" s="13"/>
    </row>
    <row r="1401" spans="2:10" ht="15" x14ac:dyDescent="0.2">
      <c r="B1401" s="23"/>
      <c r="C1401" s="24"/>
      <c r="D1401" s="23"/>
      <c r="E1401" s="24"/>
      <c r="F1401" s="22"/>
      <c r="G1401" s="26" t="str">
        <f t="shared" si="21"/>
        <v/>
      </c>
      <c r="H1401" s="25" t="str">
        <f>(IF((COUNTBLANK(E1401))=1,"",(IF((ISERROR((VLOOKUP((IF((VALUE((TEXT(F1401,"mmdd"))))&gt;=801,(YEAR(F1401)),(YEAR(F1401)))),'Master Roster Data'!$M$1721:$N$1730,2,FALSE)))),"Player Appears to Be Too Old or Too Young",(VLOOKUP((IF((VALUE((TEXT(F1401,"mmdd"))))&gt;=801,(YEAR(F1401)),(YEAR(F1401)))),'Master Roster Data'!$M$1721:$N$1730,2,FALSE))))))</f>
        <v/>
      </c>
      <c r="J1401" s="13"/>
    </row>
    <row r="1402" spans="2:10" ht="15" x14ac:dyDescent="0.2">
      <c r="B1402" s="23"/>
      <c r="C1402" s="24"/>
      <c r="D1402" s="23"/>
      <c r="E1402" s="24"/>
      <c r="F1402" s="22"/>
      <c r="G1402" s="26" t="str">
        <f t="shared" si="21"/>
        <v/>
      </c>
      <c r="H1402" s="25" t="str">
        <f>(IF((COUNTBLANK(E1402))=1,"",(IF((ISERROR((VLOOKUP((IF((VALUE((TEXT(F1402,"mmdd"))))&gt;=801,(YEAR(F1402)),(YEAR(F1402)))),'Master Roster Data'!$M$1721:$N$1730,2,FALSE)))),"Player Appears to Be Too Old or Too Young",(VLOOKUP((IF((VALUE((TEXT(F1402,"mmdd"))))&gt;=801,(YEAR(F1402)),(YEAR(F1402)))),'Master Roster Data'!$M$1721:$N$1730,2,FALSE))))))</f>
        <v/>
      </c>
      <c r="J1402" s="13"/>
    </row>
    <row r="1403" spans="2:10" ht="15" x14ac:dyDescent="0.2">
      <c r="B1403" s="23"/>
      <c r="C1403" s="24"/>
      <c r="D1403" s="23"/>
      <c r="E1403" s="24"/>
      <c r="F1403" s="22"/>
      <c r="G1403" s="26" t="str">
        <f t="shared" si="21"/>
        <v/>
      </c>
      <c r="H1403" s="25" t="str">
        <f>(IF((COUNTBLANK(E1403))=1,"",(IF((ISERROR((VLOOKUP((IF((VALUE((TEXT(F1403,"mmdd"))))&gt;=801,(YEAR(F1403)),(YEAR(F1403)))),'Master Roster Data'!$M$1721:$N$1730,2,FALSE)))),"Player Appears to Be Too Old or Too Young",(VLOOKUP((IF((VALUE((TEXT(F1403,"mmdd"))))&gt;=801,(YEAR(F1403)),(YEAR(F1403)))),'Master Roster Data'!$M$1721:$N$1730,2,FALSE))))))</f>
        <v/>
      </c>
      <c r="J1403" s="13"/>
    </row>
    <row r="1404" spans="2:10" ht="15" x14ac:dyDescent="0.2">
      <c r="B1404" s="23"/>
      <c r="C1404" s="24"/>
      <c r="D1404" s="23"/>
      <c r="E1404" s="24"/>
      <c r="F1404" s="22"/>
      <c r="G1404" s="26" t="str">
        <f t="shared" si="21"/>
        <v/>
      </c>
      <c r="H1404" s="25" t="str">
        <f>(IF((COUNTBLANK(E1404))=1,"",(IF((ISERROR((VLOOKUP((IF((VALUE((TEXT(F1404,"mmdd"))))&gt;=801,(YEAR(F1404)),(YEAR(F1404)))),'Master Roster Data'!$M$1721:$N$1730,2,FALSE)))),"Player Appears to Be Too Old or Too Young",(VLOOKUP((IF((VALUE((TEXT(F1404,"mmdd"))))&gt;=801,(YEAR(F1404)),(YEAR(F1404)))),'Master Roster Data'!$M$1721:$N$1730,2,FALSE))))))</f>
        <v/>
      </c>
      <c r="J1404" s="13"/>
    </row>
    <row r="1405" spans="2:10" ht="15" x14ac:dyDescent="0.2">
      <c r="B1405" s="23"/>
      <c r="C1405" s="24"/>
      <c r="D1405" s="23"/>
      <c r="E1405" s="24"/>
      <c r="F1405" s="22"/>
      <c r="G1405" s="26" t="str">
        <f t="shared" si="21"/>
        <v/>
      </c>
      <c r="H1405" s="25" t="str">
        <f>(IF((COUNTBLANK(E1405))=1,"",(IF((ISERROR((VLOOKUP((IF((VALUE((TEXT(F1405,"mmdd"))))&gt;=801,(YEAR(F1405)),(YEAR(F1405)))),'Master Roster Data'!$M$1721:$N$1730,2,FALSE)))),"Player Appears to Be Too Old or Too Young",(VLOOKUP((IF((VALUE((TEXT(F1405,"mmdd"))))&gt;=801,(YEAR(F1405)),(YEAR(F1405)))),'Master Roster Data'!$M$1721:$N$1730,2,FALSE))))))</f>
        <v/>
      </c>
      <c r="J1405" s="13"/>
    </row>
    <row r="1406" spans="2:10" ht="15" x14ac:dyDescent="0.2">
      <c r="B1406" s="23"/>
      <c r="C1406" s="24"/>
      <c r="D1406" s="23"/>
      <c r="E1406" s="24"/>
      <c r="F1406" s="22"/>
      <c r="G1406" s="26" t="str">
        <f t="shared" si="21"/>
        <v/>
      </c>
      <c r="H1406" s="25" t="str">
        <f>(IF((COUNTBLANK(E1406))=1,"",(IF((ISERROR((VLOOKUP((IF((VALUE((TEXT(F1406,"mmdd"))))&gt;=801,(YEAR(F1406)),(YEAR(F1406)))),'Master Roster Data'!$M$1721:$N$1730,2,FALSE)))),"Player Appears to Be Too Old or Too Young",(VLOOKUP((IF((VALUE((TEXT(F1406,"mmdd"))))&gt;=801,(YEAR(F1406)),(YEAR(F1406)))),'Master Roster Data'!$M$1721:$N$1730,2,FALSE))))))</f>
        <v/>
      </c>
      <c r="J1406" s="13"/>
    </row>
    <row r="1407" spans="2:10" ht="15" x14ac:dyDescent="0.2">
      <c r="B1407" s="23"/>
      <c r="C1407" s="24"/>
      <c r="D1407" s="23"/>
      <c r="E1407" s="24"/>
      <c r="F1407" s="22"/>
      <c r="G1407" s="26" t="str">
        <f t="shared" si="21"/>
        <v/>
      </c>
      <c r="H1407" s="25" t="str">
        <f>(IF((COUNTBLANK(E1407))=1,"",(IF((ISERROR((VLOOKUP((IF((VALUE((TEXT(F1407,"mmdd"))))&gt;=801,(YEAR(F1407)),(YEAR(F1407)))),'Master Roster Data'!$M$1721:$N$1730,2,FALSE)))),"Player Appears to Be Too Old or Too Young",(VLOOKUP((IF((VALUE((TEXT(F1407,"mmdd"))))&gt;=801,(YEAR(F1407)),(YEAR(F1407)))),'Master Roster Data'!$M$1721:$N$1730,2,FALSE))))))</f>
        <v/>
      </c>
      <c r="J1407" s="13"/>
    </row>
    <row r="1408" spans="2:10" ht="15" x14ac:dyDescent="0.2">
      <c r="B1408" s="23"/>
      <c r="C1408" s="24"/>
      <c r="D1408" s="23"/>
      <c r="E1408" s="24"/>
      <c r="F1408" s="22"/>
      <c r="G1408" s="26" t="str">
        <f t="shared" si="21"/>
        <v/>
      </c>
      <c r="H1408" s="25" t="str">
        <f>(IF((COUNTBLANK(E1408))=1,"",(IF((ISERROR((VLOOKUP((IF((VALUE((TEXT(F1408,"mmdd"))))&gt;=801,(YEAR(F1408)),(YEAR(F1408)))),'Master Roster Data'!$M$1721:$N$1730,2,FALSE)))),"Player Appears to Be Too Old or Too Young",(VLOOKUP((IF((VALUE((TEXT(F1408,"mmdd"))))&gt;=801,(YEAR(F1408)),(YEAR(F1408)))),'Master Roster Data'!$M$1721:$N$1730,2,FALSE))))))</f>
        <v/>
      </c>
      <c r="J1408" s="13"/>
    </row>
    <row r="1409" spans="2:10" ht="15" x14ac:dyDescent="0.2">
      <c r="B1409" s="23"/>
      <c r="C1409" s="24"/>
      <c r="D1409" s="23"/>
      <c r="E1409" s="24"/>
      <c r="F1409" s="22"/>
      <c r="G1409" s="26" t="str">
        <f t="shared" si="21"/>
        <v/>
      </c>
      <c r="H1409" s="25" t="str">
        <f>(IF((COUNTBLANK(E1409))=1,"",(IF((ISERROR((VLOOKUP((IF((VALUE((TEXT(F1409,"mmdd"))))&gt;=801,(YEAR(F1409)),(YEAR(F1409)))),'Master Roster Data'!$M$1721:$N$1730,2,FALSE)))),"Player Appears to Be Too Old or Too Young",(VLOOKUP((IF((VALUE((TEXT(F1409,"mmdd"))))&gt;=801,(YEAR(F1409)),(YEAR(F1409)))),'Master Roster Data'!$M$1721:$N$1730,2,FALSE))))))</f>
        <v/>
      </c>
      <c r="J1409" s="13"/>
    </row>
    <row r="1410" spans="2:10" ht="15" x14ac:dyDescent="0.2">
      <c r="B1410" s="23"/>
      <c r="C1410" s="24"/>
      <c r="D1410" s="23"/>
      <c r="E1410" s="24"/>
      <c r="F1410" s="22"/>
      <c r="G1410" s="26" t="str">
        <f t="shared" si="21"/>
        <v/>
      </c>
      <c r="H1410" s="25" t="str">
        <f>(IF((COUNTBLANK(E1410))=1,"",(IF((ISERROR((VLOOKUP((IF((VALUE((TEXT(F1410,"mmdd"))))&gt;=801,(YEAR(F1410)),(YEAR(F1410)))),'Master Roster Data'!$M$1721:$N$1730,2,FALSE)))),"Player Appears to Be Too Old or Too Young",(VLOOKUP((IF((VALUE((TEXT(F1410,"mmdd"))))&gt;=801,(YEAR(F1410)),(YEAR(F1410)))),'Master Roster Data'!$M$1721:$N$1730,2,FALSE))))))</f>
        <v/>
      </c>
      <c r="J1410" s="13"/>
    </row>
    <row r="1411" spans="2:10" ht="15" x14ac:dyDescent="0.2">
      <c r="B1411" s="23"/>
      <c r="C1411" s="24"/>
      <c r="D1411" s="23"/>
      <c r="E1411" s="24"/>
      <c r="F1411" s="22"/>
      <c r="G1411" s="26" t="str">
        <f t="shared" si="21"/>
        <v/>
      </c>
      <c r="H1411" s="25" t="str">
        <f>(IF((COUNTBLANK(E1411))=1,"",(IF((ISERROR((VLOOKUP((IF((VALUE((TEXT(F1411,"mmdd"))))&gt;=801,(YEAR(F1411)),(YEAR(F1411)))),'Master Roster Data'!$M$1721:$N$1730,2,FALSE)))),"Player Appears to Be Too Old or Too Young",(VLOOKUP((IF((VALUE((TEXT(F1411,"mmdd"))))&gt;=801,(YEAR(F1411)),(YEAR(F1411)))),'Master Roster Data'!$M$1721:$N$1730,2,FALSE))))))</f>
        <v/>
      </c>
      <c r="J1411" s="13"/>
    </row>
    <row r="1412" spans="2:10" ht="15" x14ac:dyDescent="0.2">
      <c r="B1412" s="23"/>
      <c r="C1412" s="24"/>
      <c r="D1412" s="23"/>
      <c r="E1412" s="24"/>
      <c r="F1412" s="22"/>
      <c r="G1412" s="26" t="str">
        <f t="shared" si="21"/>
        <v/>
      </c>
      <c r="H1412" s="25" t="str">
        <f>(IF((COUNTBLANK(E1412))=1,"",(IF((ISERROR((VLOOKUP((IF((VALUE((TEXT(F1412,"mmdd"))))&gt;=801,(YEAR(F1412)),(YEAR(F1412)))),'Master Roster Data'!$M$1721:$N$1730,2,FALSE)))),"Player Appears to Be Too Old or Too Young",(VLOOKUP((IF((VALUE((TEXT(F1412,"mmdd"))))&gt;=801,(YEAR(F1412)),(YEAR(F1412)))),'Master Roster Data'!$M$1721:$N$1730,2,FALSE))))))</f>
        <v/>
      </c>
      <c r="J1412" s="13"/>
    </row>
    <row r="1413" spans="2:10" ht="15" x14ac:dyDescent="0.2">
      <c r="B1413" s="23"/>
      <c r="C1413" s="24"/>
      <c r="D1413" s="23"/>
      <c r="E1413" s="24"/>
      <c r="F1413" s="22"/>
      <c r="G1413" s="26" t="str">
        <f t="shared" si="21"/>
        <v/>
      </c>
      <c r="H1413" s="25" t="str">
        <f>(IF((COUNTBLANK(E1413))=1,"",(IF((ISERROR((VLOOKUP((IF((VALUE((TEXT(F1413,"mmdd"))))&gt;=801,(YEAR(F1413)),(YEAR(F1413)))),'Master Roster Data'!$M$1721:$N$1730,2,FALSE)))),"Player Appears to Be Too Old or Too Young",(VLOOKUP((IF((VALUE((TEXT(F1413,"mmdd"))))&gt;=801,(YEAR(F1413)),(YEAR(F1413)))),'Master Roster Data'!$M$1721:$N$1730,2,FALSE))))))</f>
        <v/>
      </c>
      <c r="J1413" s="13"/>
    </row>
    <row r="1414" spans="2:10" ht="15" x14ac:dyDescent="0.2">
      <c r="B1414" s="23"/>
      <c r="C1414" s="24"/>
      <c r="D1414" s="23"/>
      <c r="E1414" s="24"/>
      <c r="F1414" s="22"/>
      <c r="G1414" s="26" t="str">
        <f t="shared" ref="G1414:G1477" si="22">(IF(H1414&gt;(MID(B1414,1,3)),"Waiver Required",""))</f>
        <v/>
      </c>
      <c r="H1414" s="25" t="str">
        <f>(IF((COUNTBLANK(E1414))=1,"",(IF((ISERROR((VLOOKUP((IF((VALUE((TEXT(F1414,"mmdd"))))&gt;=801,(YEAR(F1414)),(YEAR(F1414)))),'Master Roster Data'!$M$1721:$N$1730,2,FALSE)))),"Player Appears to Be Too Old or Too Young",(VLOOKUP((IF((VALUE((TEXT(F1414,"mmdd"))))&gt;=801,(YEAR(F1414)),(YEAR(F1414)))),'Master Roster Data'!$M$1721:$N$1730,2,FALSE))))))</f>
        <v/>
      </c>
      <c r="J1414" s="13"/>
    </row>
    <row r="1415" spans="2:10" ht="15" x14ac:dyDescent="0.2">
      <c r="B1415" s="23"/>
      <c r="C1415" s="24"/>
      <c r="D1415" s="23"/>
      <c r="E1415" s="24"/>
      <c r="F1415" s="22"/>
      <c r="G1415" s="26" t="str">
        <f t="shared" si="22"/>
        <v/>
      </c>
      <c r="H1415" s="25" t="str">
        <f>(IF((COUNTBLANK(E1415))=1,"",(IF((ISERROR((VLOOKUP((IF((VALUE((TEXT(F1415,"mmdd"))))&gt;=801,(YEAR(F1415)),(YEAR(F1415)))),'Master Roster Data'!$M$1721:$N$1730,2,FALSE)))),"Player Appears to Be Too Old or Too Young",(VLOOKUP((IF((VALUE((TEXT(F1415,"mmdd"))))&gt;=801,(YEAR(F1415)),(YEAR(F1415)))),'Master Roster Data'!$M$1721:$N$1730,2,FALSE))))))</f>
        <v/>
      </c>
      <c r="J1415" s="13"/>
    </row>
    <row r="1416" spans="2:10" ht="15" x14ac:dyDescent="0.2">
      <c r="B1416" s="23"/>
      <c r="C1416" s="24"/>
      <c r="D1416" s="23"/>
      <c r="E1416" s="24"/>
      <c r="F1416" s="22"/>
      <c r="G1416" s="26" t="str">
        <f t="shared" si="22"/>
        <v/>
      </c>
      <c r="H1416" s="25" t="str">
        <f>(IF((COUNTBLANK(E1416))=1,"",(IF((ISERROR((VLOOKUP((IF((VALUE((TEXT(F1416,"mmdd"))))&gt;=801,(YEAR(F1416)),(YEAR(F1416)))),'Master Roster Data'!$M$1721:$N$1730,2,FALSE)))),"Player Appears to Be Too Old or Too Young",(VLOOKUP((IF((VALUE((TEXT(F1416,"mmdd"))))&gt;=801,(YEAR(F1416)),(YEAR(F1416)))),'Master Roster Data'!$M$1721:$N$1730,2,FALSE))))))</f>
        <v/>
      </c>
      <c r="J1416" s="13"/>
    </row>
    <row r="1417" spans="2:10" ht="15" x14ac:dyDescent="0.2">
      <c r="B1417" s="23"/>
      <c r="C1417" s="24"/>
      <c r="D1417" s="23"/>
      <c r="E1417" s="24"/>
      <c r="F1417" s="22"/>
      <c r="G1417" s="26" t="str">
        <f t="shared" si="22"/>
        <v/>
      </c>
      <c r="H1417" s="25" t="str">
        <f>(IF((COUNTBLANK(E1417))=1,"",(IF((ISERROR((VLOOKUP((IF((VALUE((TEXT(F1417,"mmdd"))))&gt;=801,(YEAR(F1417)),(YEAR(F1417)))),'Master Roster Data'!$M$1721:$N$1730,2,FALSE)))),"Player Appears to Be Too Old or Too Young",(VLOOKUP((IF((VALUE((TEXT(F1417,"mmdd"))))&gt;=801,(YEAR(F1417)),(YEAR(F1417)))),'Master Roster Data'!$M$1721:$N$1730,2,FALSE))))))</f>
        <v/>
      </c>
      <c r="J1417" s="13"/>
    </row>
    <row r="1418" spans="2:10" ht="15" x14ac:dyDescent="0.2">
      <c r="B1418" s="23"/>
      <c r="C1418" s="24"/>
      <c r="D1418" s="23"/>
      <c r="E1418" s="24"/>
      <c r="F1418" s="22"/>
      <c r="G1418" s="26" t="str">
        <f t="shared" si="22"/>
        <v/>
      </c>
      <c r="H1418" s="25" t="str">
        <f>(IF((COUNTBLANK(E1418))=1,"",(IF((ISERROR((VLOOKUP((IF((VALUE((TEXT(F1418,"mmdd"))))&gt;=801,(YEAR(F1418)),(YEAR(F1418)))),'Master Roster Data'!$M$1721:$N$1730,2,FALSE)))),"Player Appears to Be Too Old or Too Young",(VLOOKUP((IF((VALUE((TEXT(F1418,"mmdd"))))&gt;=801,(YEAR(F1418)),(YEAR(F1418)))),'Master Roster Data'!$M$1721:$N$1730,2,FALSE))))))</f>
        <v/>
      </c>
      <c r="J1418" s="13"/>
    </row>
    <row r="1419" spans="2:10" ht="15" x14ac:dyDescent="0.2">
      <c r="B1419" s="23"/>
      <c r="C1419" s="24"/>
      <c r="D1419" s="23"/>
      <c r="E1419" s="24"/>
      <c r="F1419" s="22"/>
      <c r="G1419" s="26" t="str">
        <f t="shared" si="22"/>
        <v/>
      </c>
      <c r="H1419" s="25" t="str">
        <f>(IF((COUNTBLANK(E1419))=1,"",(IF((ISERROR((VLOOKUP((IF((VALUE((TEXT(F1419,"mmdd"))))&gt;=801,(YEAR(F1419)),(YEAR(F1419)))),'Master Roster Data'!$M$1721:$N$1730,2,FALSE)))),"Player Appears to Be Too Old or Too Young",(VLOOKUP((IF((VALUE((TEXT(F1419,"mmdd"))))&gt;=801,(YEAR(F1419)),(YEAR(F1419)))),'Master Roster Data'!$M$1721:$N$1730,2,FALSE))))))</f>
        <v/>
      </c>
      <c r="J1419" s="13"/>
    </row>
    <row r="1420" spans="2:10" ht="15" x14ac:dyDescent="0.2">
      <c r="B1420" s="23"/>
      <c r="C1420" s="24"/>
      <c r="D1420" s="23"/>
      <c r="E1420" s="24"/>
      <c r="F1420" s="22"/>
      <c r="G1420" s="26" t="str">
        <f t="shared" si="22"/>
        <v/>
      </c>
      <c r="H1420" s="25" t="str">
        <f>(IF((COUNTBLANK(E1420))=1,"",(IF((ISERROR((VLOOKUP((IF((VALUE((TEXT(F1420,"mmdd"))))&gt;=801,(YEAR(F1420)),(YEAR(F1420)))),'Master Roster Data'!$M$1721:$N$1730,2,FALSE)))),"Player Appears to Be Too Old or Too Young",(VLOOKUP((IF((VALUE((TEXT(F1420,"mmdd"))))&gt;=801,(YEAR(F1420)),(YEAR(F1420)))),'Master Roster Data'!$M$1721:$N$1730,2,FALSE))))))</f>
        <v/>
      </c>
      <c r="J1420" s="13"/>
    </row>
    <row r="1421" spans="2:10" ht="15" x14ac:dyDescent="0.2">
      <c r="B1421" s="23"/>
      <c r="C1421" s="24"/>
      <c r="D1421" s="23"/>
      <c r="E1421" s="24"/>
      <c r="F1421" s="22"/>
      <c r="G1421" s="26" t="str">
        <f t="shared" si="22"/>
        <v/>
      </c>
      <c r="H1421" s="25" t="str">
        <f>(IF((COUNTBLANK(E1421))=1,"",(IF((ISERROR((VLOOKUP((IF((VALUE((TEXT(F1421,"mmdd"))))&gt;=801,(YEAR(F1421)),(YEAR(F1421)))),'Master Roster Data'!$M$1721:$N$1730,2,FALSE)))),"Player Appears to Be Too Old or Too Young",(VLOOKUP((IF((VALUE((TEXT(F1421,"mmdd"))))&gt;=801,(YEAR(F1421)),(YEAR(F1421)))),'Master Roster Data'!$M$1721:$N$1730,2,FALSE))))))</f>
        <v/>
      </c>
      <c r="J1421" s="13"/>
    </row>
    <row r="1422" spans="2:10" ht="15" x14ac:dyDescent="0.2">
      <c r="B1422" s="23"/>
      <c r="C1422" s="24"/>
      <c r="D1422" s="23"/>
      <c r="E1422" s="24"/>
      <c r="F1422" s="22"/>
      <c r="G1422" s="26" t="str">
        <f t="shared" si="22"/>
        <v/>
      </c>
      <c r="H1422" s="25" t="str">
        <f>(IF((COUNTBLANK(E1422))=1,"",(IF((ISERROR((VLOOKUP((IF((VALUE((TEXT(F1422,"mmdd"))))&gt;=801,(YEAR(F1422)),(YEAR(F1422)))),'Master Roster Data'!$M$1721:$N$1730,2,FALSE)))),"Player Appears to Be Too Old or Too Young",(VLOOKUP((IF((VALUE((TEXT(F1422,"mmdd"))))&gt;=801,(YEAR(F1422)),(YEAR(F1422)))),'Master Roster Data'!$M$1721:$N$1730,2,FALSE))))))</f>
        <v/>
      </c>
      <c r="J1422" s="13"/>
    </row>
    <row r="1423" spans="2:10" ht="15" x14ac:dyDescent="0.2">
      <c r="B1423" s="23"/>
      <c r="C1423" s="24"/>
      <c r="D1423" s="23"/>
      <c r="E1423" s="24"/>
      <c r="F1423" s="22"/>
      <c r="G1423" s="26" t="str">
        <f t="shared" si="22"/>
        <v/>
      </c>
      <c r="H1423" s="25" t="str">
        <f>(IF((COUNTBLANK(E1423))=1,"",(IF((ISERROR((VLOOKUP((IF((VALUE((TEXT(F1423,"mmdd"))))&gt;=801,(YEAR(F1423)),(YEAR(F1423)))),'Master Roster Data'!$M$1721:$N$1730,2,FALSE)))),"Player Appears to Be Too Old or Too Young",(VLOOKUP((IF((VALUE((TEXT(F1423,"mmdd"))))&gt;=801,(YEAR(F1423)),(YEAR(F1423)))),'Master Roster Data'!$M$1721:$N$1730,2,FALSE))))))</f>
        <v/>
      </c>
      <c r="J1423" s="13"/>
    </row>
    <row r="1424" spans="2:10" ht="15" x14ac:dyDescent="0.2">
      <c r="B1424" s="23"/>
      <c r="C1424" s="24"/>
      <c r="D1424" s="23"/>
      <c r="E1424" s="24"/>
      <c r="F1424" s="22"/>
      <c r="G1424" s="26" t="str">
        <f t="shared" si="22"/>
        <v/>
      </c>
      <c r="H1424" s="25" t="str">
        <f>(IF((COUNTBLANK(E1424))=1,"",(IF((ISERROR((VLOOKUP((IF((VALUE((TEXT(F1424,"mmdd"))))&gt;=801,(YEAR(F1424)),(YEAR(F1424)))),'Master Roster Data'!$M$1721:$N$1730,2,FALSE)))),"Player Appears to Be Too Old or Too Young",(VLOOKUP((IF((VALUE((TEXT(F1424,"mmdd"))))&gt;=801,(YEAR(F1424)),(YEAR(F1424)))),'Master Roster Data'!$M$1721:$N$1730,2,FALSE))))))</f>
        <v/>
      </c>
      <c r="J1424" s="13"/>
    </row>
    <row r="1425" spans="2:10" ht="15" x14ac:dyDescent="0.2">
      <c r="B1425" s="23"/>
      <c r="C1425" s="24"/>
      <c r="D1425" s="23"/>
      <c r="E1425" s="24"/>
      <c r="F1425" s="22"/>
      <c r="G1425" s="26" t="str">
        <f t="shared" si="22"/>
        <v/>
      </c>
      <c r="H1425" s="25" t="str">
        <f>(IF((COUNTBLANK(E1425))=1,"",(IF((ISERROR((VLOOKUP((IF((VALUE((TEXT(F1425,"mmdd"))))&gt;=801,(YEAR(F1425)),(YEAR(F1425)))),'Master Roster Data'!$M$1721:$N$1730,2,FALSE)))),"Player Appears to Be Too Old or Too Young",(VLOOKUP((IF((VALUE((TEXT(F1425,"mmdd"))))&gt;=801,(YEAR(F1425)),(YEAR(F1425)))),'Master Roster Data'!$M$1721:$N$1730,2,FALSE))))))</f>
        <v/>
      </c>
      <c r="J1425" s="13"/>
    </row>
    <row r="1426" spans="2:10" ht="15" x14ac:dyDescent="0.2">
      <c r="B1426" s="23"/>
      <c r="C1426" s="24"/>
      <c r="D1426" s="23"/>
      <c r="E1426" s="24"/>
      <c r="F1426" s="22"/>
      <c r="G1426" s="26" t="str">
        <f t="shared" si="22"/>
        <v/>
      </c>
      <c r="H1426" s="25" t="str">
        <f>(IF((COUNTBLANK(E1426))=1,"",(IF((ISERROR((VLOOKUP((IF((VALUE((TEXT(F1426,"mmdd"))))&gt;=801,(YEAR(F1426)),(YEAR(F1426)))),'Master Roster Data'!$M$1721:$N$1730,2,FALSE)))),"Player Appears to Be Too Old or Too Young",(VLOOKUP((IF((VALUE((TEXT(F1426,"mmdd"))))&gt;=801,(YEAR(F1426)),(YEAR(F1426)))),'Master Roster Data'!$M$1721:$N$1730,2,FALSE))))))</f>
        <v/>
      </c>
      <c r="J1426" s="13"/>
    </row>
    <row r="1427" spans="2:10" ht="15" x14ac:dyDescent="0.2">
      <c r="B1427" s="23"/>
      <c r="C1427" s="24"/>
      <c r="D1427" s="23"/>
      <c r="E1427" s="24"/>
      <c r="F1427" s="22"/>
      <c r="G1427" s="26" t="str">
        <f t="shared" si="22"/>
        <v/>
      </c>
      <c r="H1427" s="25" t="str">
        <f>(IF((COUNTBLANK(E1427))=1,"",(IF((ISERROR((VLOOKUP((IF((VALUE((TEXT(F1427,"mmdd"))))&gt;=801,(YEAR(F1427)),(YEAR(F1427)))),'Master Roster Data'!$M$1721:$N$1730,2,FALSE)))),"Player Appears to Be Too Old or Too Young",(VLOOKUP((IF((VALUE((TEXT(F1427,"mmdd"))))&gt;=801,(YEAR(F1427)),(YEAR(F1427)))),'Master Roster Data'!$M$1721:$N$1730,2,FALSE))))))</f>
        <v/>
      </c>
      <c r="J1427" s="13"/>
    </row>
    <row r="1428" spans="2:10" ht="15" x14ac:dyDescent="0.2">
      <c r="B1428" s="23"/>
      <c r="C1428" s="24"/>
      <c r="D1428" s="23"/>
      <c r="E1428" s="24"/>
      <c r="F1428" s="22"/>
      <c r="G1428" s="26" t="str">
        <f t="shared" si="22"/>
        <v/>
      </c>
      <c r="H1428" s="25" t="str">
        <f>(IF((COUNTBLANK(E1428))=1,"",(IF((ISERROR((VLOOKUP((IF((VALUE((TEXT(F1428,"mmdd"))))&gt;=801,(YEAR(F1428)),(YEAR(F1428)))),'Master Roster Data'!$M$1721:$N$1730,2,FALSE)))),"Player Appears to Be Too Old or Too Young",(VLOOKUP((IF((VALUE((TEXT(F1428,"mmdd"))))&gt;=801,(YEAR(F1428)),(YEAR(F1428)))),'Master Roster Data'!$M$1721:$N$1730,2,FALSE))))))</f>
        <v/>
      </c>
      <c r="J1428" s="13"/>
    </row>
    <row r="1429" spans="2:10" ht="15" x14ac:dyDescent="0.2">
      <c r="B1429" s="23"/>
      <c r="C1429" s="24"/>
      <c r="D1429" s="23"/>
      <c r="E1429" s="24"/>
      <c r="F1429" s="22"/>
      <c r="G1429" s="26" t="str">
        <f t="shared" si="22"/>
        <v/>
      </c>
      <c r="H1429" s="25" t="str">
        <f>(IF((COUNTBLANK(E1429))=1,"",(IF((ISERROR((VLOOKUP((IF((VALUE((TEXT(F1429,"mmdd"))))&gt;=801,(YEAR(F1429)),(YEAR(F1429)))),'Master Roster Data'!$M$1721:$N$1730,2,FALSE)))),"Player Appears to Be Too Old or Too Young",(VLOOKUP((IF((VALUE((TEXT(F1429,"mmdd"))))&gt;=801,(YEAR(F1429)),(YEAR(F1429)))),'Master Roster Data'!$M$1721:$N$1730,2,FALSE))))))</f>
        <v/>
      </c>
      <c r="J1429" s="13"/>
    </row>
    <row r="1430" spans="2:10" ht="15" x14ac:dyDescent="0.2">
      <c r="B1430" s="23"/>
      <c r="C1430" s="24"/>
      <c r="D1430" s="23"/>
      <c r="E1430" s="24"/>
      <c r="F1430" s="22"/>
      <c r="G1430" s="26" t="str">
        <f t="shared" si="22"/>
        <v/>
      </c>
      <c r="H1430" s="25" t="str">
        <f>(IF((COUNTBLANK(E1430))=1,"",(IF((ISERROR((VLOOKUP((IF((VALUE((TEXT(F1430,"mmdd"))))&gt;=801,(YEAR(F1430)),(YEAR(F1430)))),'Master Roster Data'!$M$1721:$N$1730,2,FALSE)))),"Player Appears to Be Too Old or Too Young",(VLOOKUP((IF((VALUE((TEXT(F1430,"mmdd"))))&gt;=801,(YEAR(F1430)),(YEAR(F1430)))),'Master Roster Data'!$M$1721:$N$1730,2,FALSE))))))</f>
        <v/>
      </c>
      <c r="J1430" s="13"/>
    </row>
    <row r="1431" spans="2:10" ht="15" x14ac:dyDescent="0.2">
      <c r="B1431" s="23"/>
      <c r="C1431" s="24"/>
      <c r="D1431" s="23"/>
      <c r="E1431" s="24"/>
      <c r="F1431" s="22"/>
      <c r="G1431" s="26" t="str">
        <f t="shared" si="22"/>
        <v/>
      </c>
      <c r="H1431" s="25" t="str">
        <f>(IF((COUNTBLANK(E1431))=1,"",(IF((ISERROR((VLOOKUP((IF((VALUE((TEXT(F1431,"mmdd"))))&gt;=801,(YEAR(F1431)),(YEAR(F1431)))),'Master Roster Data'!$M$1721:$N$1730,2,FALSE)))),"Player Appears to Be Too Old or Too Young",(VLOOKUP((IF((VALUE((TEXT(F1431,"mmdd"))))&gt;=801,(YEAR(F1431)),(YEAR(F1431)))),'Master Roster Data'!$M$1721:$N$1730,2,FALSE))))))</f>
        <v/>
      </c>
      <c r="J1431" s="13"/>
    </row>
    <row r="1432" spans="2:10" ht="15" x14ac:dyDescent="0.2">
      <c r="B1432" s="23"/>
      <c r="C1432" s="24"/>
      <c r="D1432" s="23"/>
      <c r="E1432" s="24"/>
      <c r="F1432" s="22"/>
      <c r="G1432" s="26" t="str">
        <f t="shared" si="22"/>
        <v/>
      </c>
      <c r="H1432" s="25" t="str">
        <f>(IF((COUNTBLANK(E1432))=1,"",(IF((ISERROR((VLOOKUP((IF((VALUE((TEXT(F1432,"mmdd"))))&gt;=801,(YEAR(F1432)),(YEAR(F1432)))),'Master Roster Data'!$M$1721:$N$1730,2,FALSE)))),"Player Appears to Be Too Old or Too Young",(VLOOKUP((IF((VALUE((TEXT(F1432,"mmdd"))))&gt;=801,(YEAR(F1432)),(YEAR(F1432)))),'Master Roster Data'!$M$1721:$N$1730,2,FALSE))))))</f>
        <v/>
      </c>
      <c r="J1432" s="13"/>
    </row>
    <row r="1433" spans="2:10" ht="15" x14ac:dyDescent="0.2">
      <c r="B1433" s="23"/>
      <c r="C1433" s="24"/>
      <c r="D1433" s="23"/>
      <c r="E1433" s="24"/>
      <c r="F1433" s="22"/>
      <c r="G1433" s="26" t="str">
        <f t="shared" si="22"/>
        <v/>
      </c>
      <c r="H1433" s="25" t="str">
        <f>(IF((COUNTBLANK(E1433))=1,"",(IF((ISERROR((VLOOKUP((IF((VALUE((TEXT(F1433,"mmdd"))))&gt;=801,(YEAR(F1433)),(YEAR(F1433)))),'Master Roster Data'!$M$1721:$N$1730,2,FALSE)))),"Player Appears to Be Too Old or Too Young",(VLOOKUP((IF((VALUE((TEXT(F1433,"mmdd"))))&gt;=801,(YEAR(F1433)),(YEAR(F1433)))),'Master Roster Data'!$M$1721:$N$1730,2,FALSE))))))</f>
        <v/>
      </c>
      <c r="J1433" s="13"/>
    </row>
    <row r="1434" spans="2:10" ht="15" x14ac:dyDescent="0.2">
      <c r="B1434" s="23"/>
      <c r="C1434" s="24"/>
      <c r="D1434" s="23"/>
      <c r="E1434" s="24"/>
      <c r="F1434" s="22"/>
      <c r="G1434" s="26" t="str">
        <f t="shared" si="22"/>
        <v/>
      </c>
      <c r="H1434" s="25" t="str">
        <f>(IF((COUNTBLANK(E1434))=1,"",(IF((ISERROR((VLOOKUP((IF((VALUE((TEXT(F1434,"mmdd"))))&gt;=801,(YEAR(F1434)),(YEAR(F1434)))),'Master Roster Data'!$M$1721:$N$1730,2,FALSE)))),"Player Appears to Be Too Old or Too Young",(VLOOKUP((IF((VALUE((TEXT(F1434,"mmdd"))))&gt;=801,(YEAR(F1434)),(YEAR(F1434)))),'Master Roster Data'!$M$1721:$N$1730,2,FALSE))))))</f>
        <v/>
      </c>
      <c r="J1434" s="13"/>
    </row>
    <row r="1435" spans="2:10" ht="15" x14ac:dyDescent="0.2">
      <c r="B1435" s="23"/>
      <c r="C1435" s="24"/>
      <c r="D1435" s="23"/>
      <c r="E1435" s="24"/>
      <c r="F1435" s="22"/>
      <c r="G1435" s="26" t="str">
        <f t="shared" si="22"/>
        <v/>
      </c>
      <c r="H1435" s="25" t="str">
        <f>(IF((COUNTBLANK(E1435))=1,"",(IF((ISERROR((VLOOKUP((IF((VALUE((TEXT(F1435,"mmdd"))))&gt;=801,(YEAR(F1435)),(YEAR(F1435)))),'Master Roster Data'!$M$1721:$N$1730,2,FALSE)))),"Player Appears to Be Too Old or Too Young",(VLOOKUP((IF((VALUE((TEXT(F1435,"mmdd"))))&gt;=801,(YEAR(F1435)),(YEAR(F1435)))),'Master Roster Data'!$M$1721:$N$1730,2,FALSE))))))</f>
        <v/>
      </c>
      <c r="J1435" s="13"/>
    </row>
    <row r="1436" spans="2:10" ht="15" x14ac:dyDescent="0.2">
      <c r="B1436" s="23"/>
      <c r="C1436" s="24"/>
      <c r="D1436" s="23"/>
      <c r="E1436" s="24"/>
      <c r="F1436" s="22"/>
      <c r="G1436" s="26" t="str">
        <f t="shared" si="22"/>
        <v/>
      </c>
      <c r="H1436" s="25" t="str">
        <f>(IF((COUNTBLANK(E1436))=1,"",(IF((ISERROR((VLOOKUP((IF((VALUE((TEXT(F1436,"mmdd"))))&gt;=801,(YEAR(F1436)),(YEAR(F1436)))),'Master Roster Data'!$M$1721:$N$1730,2,FALSE)))),"Player Appears to Be Too Old or Too Young",(VLOOKUP((IF((VALUE((TEXT(F1436,"mmdd"))))&gt;=801,(YEAR(F1436)),(YEAR(F1436)))),'Master Roster Data'!$M$1721:$N$1730,2,FALSE))))))</f>
        <v/>
      </c>
      <c r="J1436" s="13"/>
    </row>
    <row r="1437" spans="2:10" ht="15" x14ac:dyDescent="0.2">
      <c r="B1437" s="23"/>
      <c r="C1437" s="24"/>
      <c r="D1437" s="23"/>
      <c r="E1437" s="24"/>
      <c r="F1437" s="22"/>
      <c r="G1437" s="26" t="str">
        <f t="shared" si="22"/>
        <v/>
      </c>
      <c r="H1437" s="25" t="str">
        <f>(IF((COUNTBLANK(E1437))=1,"",(IF((ISERROR((VLOOKUP((IF((VALUE((TEXT(F1437,"mmdd"))))&gt;=801,(YEAR(F1437)),(YEAR(F1437)))),'Master Roster Data'!$M$1721:$N$1730,2,FALSE)))),"Player Appears to Be Too Old or Too Young",(VLOOKUP((IF((VALUE((TEXT(F1437,"mmdd"))))&gt;=801,(YEAR(F1437)),(YEAR(F1437)))),'Master Roster Data'!$M$1721:$N$1730,2,FALSE))))))</f>
        <v/>
      </c>
      <c r="J1437" s="13"/>
    </row>
    <row r="1438" spans="2:10" ht="15" x14ac:dyDescent="0.2">
      <c r="B1438" s="23"/>
      <c r="C1438" s="24"/>
      <c r="D1438" s="23"/>
      <c r="E1438" s="24"/>
      <c r="F1438" s="22"/>
      <c r="G1438" s="26" t="str">
        <f t="shared" si="22"/>
        <v/>
      </c>
      <c r="H1438" s="25" t="str">
        <f>(IF((COUNTBLANK(E1438))=1,"",(IF((ISERROR((VLOOKUP((IF((VALUE((TEXT(F1438,"mmdd"))))&gt;=801,(YEAR(F1438)),(YEAR(F1438)))),'Master Roster Data'!$M$1721:$N$1730,2,FALSE)))),"Player Appears to Be Too Old or Too Young",(VLOOKUP((IF((VALUE((TEXT(F1438,"mmdd"))))&gt;=801,(YEAR(F1438)),(YEAR(F1438)))),'Master Roster Data'!$M$1721:$N$1730,2,FALSE))))))</f>
        <v/>
      </c>
      <c r="J1438" s="13"/>
    </row>
    <row r="1439" spans="2:10" ht="15" x14ac:dyDescent="0.2">
      <c r="B1439" s="23"/>
      <c r="C1439" s="24"/>
      <c r="D1439" s="23"/>
      <c r="E1439" s="24"/>
      <c r="F1439" s="22"/>
      <c r="G1439" s="26" t="str">
        <f t="shared" si="22"/>
        <v/>
      </c>
      <c r="H1439" s="25" t="str">
        <f>(IF((COUNTBLANK(E1439))=1,"",(IF((ISERROR((VLOOKUP((IF((VALUE((TEXT(F1439,"mmdd"))))&gt;=801,(YEAR(F1439)),(YEAR(F1439)))),'Master Roster Data'!$M$1721:$N$1730,2,FALSE)))),"Player Appears to Be Too Old or Too Young",(VLOOKUP((IF((VALUE((TEXT(F1439,"mmdd"))))&gt;=801,(YEAR(F1439)),(YEAR(F1439)))),'Master Roster Data'!$M$1721:$N$1730,2,FALSE))))))</f>
        <v/>
      </c>
      <c r="J1439" s="13"/>
    </row>
    <row r="1440" spans="2:10" ht="15" x14ac:dyDescent="0.2">
      <c r="B1440" s="23"/>
      <c r="C1440" s="24"/>
      <c r="D1440" s="23"/>
      <c r="E1440" s="24"/>
      <c r="F1440" s="22"/>
      <c r="G1440" s="26" t="str">
        <f t="shared" si="22"/>
        <v/>
      </c>
      <c r="H1440" s="25" t="str">
        <f>(IF((COUNTBLANK(E1440))=1,"",(IF((ISERROR((VLOOKUP((IF((VALUE((TEXT(F1440,"mmdd"))))&gt;=801,(YEAR(F1440)),(YEAR(F1440)))),'Master Roster Data'!$M$1721:$N$1730,2,FALSE)))),"Player Appears to Be Too Old or Too Young",(VLOOKUP((IF((VALUE((TEXT(F1440,"mmdd"))))&gt;=801,(YEAR(F1440)),(YEAR(F1440)))),'Master Roster Data'!$M$1721:$N$1730,2,FALSE))))))</f>
        <v/>
      </c>
      <c r="J1440" s="13"/>
    </row>
    <row r="1441" spans="2:10" ht="15" x14ac:dyDescent="0.2">
      <c r="B1441" s="23"/>
      <c r="C1441" s="24"/>
      <c r="D1441" s="23"/>
      <c r="E1441" s="24"/>
      <c r="F1441" s="22"/>
      <c r="G1441" s="26" t="str">
        <f t="shared" si="22"/>
        <v/>
      </c>
      <c r="H1441" s="25" t="str">
        <f>(IF((COUNTBLANK(E1441))=1,"",(IF((ISERROR((VLOOKUP((IF((VALUE((TEXT(F1441,"mmdd"))))&gt;=801,(YEAR(F1441)),(YEAR(F1441)))),'Master Roster Data'!$M$1721:$N$1730,2,FALSE)))),"Player Appears to Be Too Old or Too Young",(VLOOKUP((IF((VALUE((TEXT(F1441,"mmdd"))))&gt;=801,(YEAR(F1441)),(YEAR(F1441)))),'Master Roster Data'!$M$1721:$N$1730,2,FALSE))))))</f>
        <v/>
      </c>
      <c r="J1441" s="13"/>
    </row>
    <row r="1442" spans="2:10" ht="15" x14ac:dyDescent="0.2">
      <c r="B1442" s="23"/>
      <c r="C1442" s="24"/>
      <c r="D1442" s="23"/>
      <c r="E1442" s="24"/>
      <c r="F1442" s="22"/>
      <c r="G1442" s="26" t="str">
        <f t="shared" si="22"/>
        <v/>
      </c>
      <c r="H1442" s="25" t="str">
        <f>(IF((COUNTBLANK(E1442))=1,"",(IF((ISERROR((VLOOKUP((IF((VALUE((TEXT(F1442,"mmdd"))))&gt;=801,(YEAR(F1442)),(YEAR(F1442)))),'Master Roster Data'!$M$1721:$N$1730,2,FALSE)))),"Player Appears to Be Too Old or Too Young",(VLOOKUP((IF((VALUE((TEXT(F1442,"mmdd"))))&gt;=801,(YEAR(F1442)),(YEAR(F1442)))),'Master Roster Data'!$M$1721:$N$1730,2,FALSE))))))</f>
        <v/>
      </c>
      <c r="J1442" s="13"/>
    </row>
    <row r="1443" spans="2:10" ht="15" x14ac:dyDescent="0.2">
      <c r="B1443" s="23"/>
      <c r="C1443" s="24"/>
      <c r="D1443" s="23"/>
      <c r="E1443" s="24"/>
      <c r="F1443" s="22"/>
      <c r="G1443" s="26" t="str">
        <f t="shared" si="22"/>
        <v/>
      </c>
      <c r="H1443" s="25" t="str">
        <f>(IF((COUNTBLANK(E1443))=1,"",(IF((ISERROR((VLOOKUP((IF((VALUE((TEXT(F1443,"mmdd"))))&gt;=801,(YEAR(F1443)),(YEAR(F1443)))),'Master Roster Data'!$M$1721:$N$1730,2,FALSE)))),"Player Appears to Be Too Old or Too Young",(VLOOKUP((IF((VALUE((TEXT(F1443,"mmdd"))))&gt;=801,(YEAR(F1443)),(YEAR(F1443)))),'Master Roster Data'!$M$1721:$N$1730,2,FALSE))))))</f>
        <v/>
      </c>
      <c r="J1443" s="13"/>
    </row>
    <row r="1444" spans="2:10" ht="15" x14ac:dyDescent="0.2">
      <c r="B1444" s="23"/>
      <c r="C1444" s="24"/>
      <c r="D1444" s="23"/>
      <c r="E1444" s="24"/>
      <c r="F1444" s="22"/>
      <c r="G1444" s="26" t="str">
        <f t="shared" si="22"/>
        <v/>
      </c>
      <c r="H1444" s="25" t="str">
        <f>(IF((COUNTBLANK(E1444))=1,"",(IF((ISERROR((VLOOKUP((IF((VALUE((TEXT(F1444,"mmdd"))))&gt;=801,(YEAR(F1444)),(YEAR(F1444)))),'Master Roster Data'!$M$1721:$N$1730,2,FALSE)))),"Player Appears to Be Too Old or Too Young",(VLOOKUP((IF((VALUE((TEXT(F1444,"mmdd"))))&gt;=801,(YEAR(F1444)),(YEAR(F1444)))),'Master Roster Data'!$M$1721:$N$1730,2,FALSE))))))</f>
        <v/>
      </c>
      <c r="J1444" s="13"/>
    </row>
    <row r="1445" spans="2:10" ht="15" x14ac:dyDescent="0.2">
      <c r="B1445" s="23"/>
      <c r="C1445" s="24"/>
      <c r="D1445" s="23"/>
      <c r="E1445" s="24"/>
      <c r="F1445" s="22"/>
      <c r="G1445" s="26" t="str">
        <f t="shared" si="22"/>
        <v/>
      </c>
      <c r="H1445" s="25" t="str">
        <f>(IF((COUNTBLANK(E1445))=1,"",(IF((ISERROR((VLOOKUP((IF((VALUE((TEXT(F1445,"mmdd"))))&gt;=801,(YEAR(F1445)),(YEAR(F1445)))),'Master Roster Data'!$M$1721:$N$1730,2,FALSE)))),"Player Appears to Be Too Old or Too Young",(VLOOKUP((IF((VALUE((TEXT(F1445,"mmdd"))))&gt;=801,(YEAR(F1445)),(YEAR(F1445)))),'Master Roster Data'!$M$1721:$N$1730,2,FALSE))))))</f>
        <v/>
      </c>
      <c r="J1445" s="13"/>
    </row>
    <row r="1446" spans="2:10" ht="15" x14ac:dyDescent="0.2">
      <c r="B1446" s="23"/>
      <c r="C1446" s="24"/>
      <c r="D1446" s="23"/>
      <c r="E1446" s="24"/>
      <c r="F1446" s="22"/>
      <c r="G1446" s="26" t="str">
        <f t="shared" si="22"/>
        <v/>
      </c>
      <c r="H1446" s="25" t="str">
        <f>(IF((COUNTBLANK(E1446))=1,"",(IF((ISERROR((VLOOKUP((IF((VALUE((TEXT(F1446,"mmdd"))))&gt;=801,(YEAR(F1446)),(YEAR(F1446)))),'Master Roster Data'!$M$1721:$N$1730,2,FALSE)))),"Player Appears to Be Too Old or Too Young",(VLOOKUP((IF((VALUE((TEXT(F1446,"mmdd"))))&gt;=801,(YEAR(F1446)),(YEAR(F1446)))),'Master Roster Data'!$M$1721:$N$1730,2,FALSE))))))</f>
        <v/>
      </c>
      <c r="J1446" s="13"/>
    </row>
    <row r="1447" spans="2:10" ht="15" x14ac:dyDescent="0.2">
      <c r="B1447" s="23"/>
      <c r="C1447" s="24"/>
      <c r="D1447" s="23"/>
      <c r="E1447" s="24"/>
      <c r="F1447" s="22"/>
      <c r="G1447" s="26" t="str">
        <f t="shared" si="22"/>
        <v/>
      </c>
      <c r="H1447" s="25" t="str">
        <f>(IF((COUNTBLANK(E1447))=1,"",(IF((ISERROR((VLOOKUP((IF((VALUE((TEXT(F1447,"mmdd"))))&gt;=801,(YEAR(F1447)),(YEAR(F1447)))),'Master Roster Data'!$M$1721:$N$1730,2,FALSE)))),"Player Appears to Be Too Old or Too Young",(VLOOKUP((IF((VALUE((TEXT(F1447,"mmdd"))))&gt;=801,(YEAR(F1447)),(YEAR(F1447)))),'Master Roster Data'!$M$1721:$N$1730,2,FALSE))))))</f>
        <v/>
      </c>
      <c r="J1447" s="13"/>
    </row>
    <row r="1448" spans="2:10" ht="15" x14ac:dyDescent="0.2">
      <c r="B1448" s="23"/>
      <c r="C1448" s="24"/>
      <c r="D1448" s="23"/>
      <c r="E1448" s="24"/>
      <c r="F1448" s="22"/>
      <c r="G1448" s="26" t="str">
        <f t="shared" si="22"/>
        <v/>
      </c>
      <c r="H1448" s="25" t="str">
        <f>(IF((COUNTBLANK(E1448))=1,"",(IF((ISERROR((VLOOKUP((IF((VALUE((TEXT(F1448,"mmdd"))))&gt;=801,(YEAR(F1448)),(YEAR(F1448)))),'Master Roster Data'!$M$1721:$N$1730,2,FALSE)))),"Player Appears to Be Too Old or Too Young",(VLOOKUP((IF((VALUE((TEXT(F1448,"mmdd"))))&gt;=801,(YEAR(F1448)),(YEAR(F1448)))),'Master Roster Data'!$M$1721:$N$1730,2,FALSE))))))</f>
        <v/>
      </c>
      <c r="J1448" s="13"/>
    </row>
    <row r="1449" spans="2:10" ht="15" x14ac:dyDescent="0.2">
      <c r="B1449" s="23"/>
      <c r="C1449" s="24"/>
      <c r="D1449" s="23"/>
      <c r="E1449" s="24"/>
      <c r="F1449" s="22"/>
      <c r="G1449" s="26" t="str">
        <f t="shared" si="22"/>
        <v/>
      </c>
      <c r="H1449" s="25" t="str">
        <f>(IF((COUNTBLANK(E1449))=1,"",(IF((ISERROR((VLOOKUP((IF((VALUE((TEXT(F1449,"mmdd"))))&gt;=801,(YEAR(F1449)),(YEAR(F1449)))),'Master Roster Data'!$M$1721:$N$1730,2,FALSE)))),"Player Appears to Be Too Old or Too Young",(VLOOKUP((IF((VALUE((TEXT(F1449,"mmdd"))))&gt;=801,(YEAR(F1449)),(YEAR(F1449)))),'Master Roster Data'!$M$1721:$N$1730,2,FALSE))))))</f>
        <v/>
      </c>
      <c r="J1449" s="13"/>
    </row>
    <row r="1450" spans="2:10" ht="15" x14ac:dyDescent="0.2">
      <c r="B1450" s="23"/>
      <c r="C1450" s="24"/>
      <c r="D1450" s="23"/>
      <c r="E1450" s="24"/>
      <c r="F1450" s="22"/>
      <c r="G1450" s="26" t="str">
        <f t="shared" si="22"/>
        <v/>
      </c>
      <c r="H1450" s="25" t="str">
        <f>(IF((COUNTBLANK(E1450))=1,"",(IF((ISERROR((VLOOKUP((IF((VALUE((TEXT(F1450,"mmdd"))))&gt;=801,(YEAR(F1450)),(YEAR(F1450)))),'Master Roster Data'!$M$1721:$N$1730,2,FALSE)))),"Player Appears to Be Too Old or Too Young",(VLOOKUP((IF((VALUE((TEXT(F1450,"mmdd"))))&gt;=801,(YEAR(F1450)),(YEAR(F1450)))),'Master Roster Data'!$M$1721:$N$1730,2,FALSE))))))</f>
        <v/>
      </c>
      <c r="J1450" s="13"/>
    </row>
    <row r="1451" spans="2:10" ht="15" x14ac:dyDescent="0.2">
      <c r="B1451" s="23"/>
      <c r="C1451" s="24"/>
      <c r="D1451" s="23"/>
      <c r="E1451" s="24"/>
      <c r="F1451" s="22"/>
      <c r="G1451" s="26" t="str">
        <f t="shared" si="22"/>
        <v/>
      </c>
      <c r="H1451" s="25" t="str">
        <f>(IF((COUNTBLANK(E1451))=1,"",(IF((ISERROR((VLOOKUP((IF((VALUE((TEXT(F1451,"mmdd"))))&gt;=801,(YEAR(F1451)),(YEAR(F1451)))),'Master Roster Data'!$M$1721:$N$1730,2,FALSE)))),"Player Appears to Be Too Old or Too Young",(VLOOKUP((IF((VALUE((TEXT(F1451,"mmdd"))))&gt;=801,(YEAR(F1451)),(YEAR(F1451)))),'Master Roster Data'!$M$1721:$N$1730,2,FALSE))))))</f>
        <v/>
      </c>
      <c r="J1451" s="13"/>
    </row>
    <row r="1452" spans="2:10" ht="15" x14ac:dyDescent="0.2">
      <c r="B1452" s="23"/>
      <c r="C1452" s="24"/>
      <c r="D1452" s="23"/>
      <c r="E1452" s="24"/>
      <c r="F1452" s="22"/>
      <c r="G1452" s="26" t="str">
        <f t="shared" si="22"/>
        <v/>
      </c>
      <c r="H1452" s="25" t="str">
        <f>(IF((COUNTBLANK(E1452))=1,"",(IF((ISERROR((VLOOKUP((IF((VALUE((TEXT(F1452,"mmdd"))))&gt;=801,(YEAR(F1452)),(YEAR(F1452)))),'Master Roster Data'!$M$1721:$N$1730,2,FALSE)))),"Player Appears to Be Too Old or Too Young",(VLOOKUP((IF((VALUE((TEXT(F1452,"mmdd"))))&gt;=801,(YEAR(F1452)),(YEAR(F1452)))),'Master Roster Data'!$M$1721:$N$1730,2,FALSE))))))</f>
        <v/>
      </c>
      <c r="J1452" s="13"/>
    </row>
    <row r="1453" spans="2:10" ht="15" x14ac:dyDescent="0.2">
      <c r="B1453" s="23"/>
      <c r="C1453" s="24"/>
      <c r="D1453" s="23"/>
      <c r="E1453" s="24"/>
      <c r="F1453" s="22"/>
      <c r="G1453" s="26" t="str">
        <f t="shared" si="22"/>
        <v/>
      </c>
      <c r="H1453" s="25" t="str">
        <f>(IF((COUNTBLANK(E1453))=1,"",(IF((ISERROR((VLOOKUP((IF((VALUE((TEXT(F1453,"mmdd"))))&gt;=801,(YEAR(F1453)),(YEAR(F1453)))),'Master Roster Data'!$M$1721:$N$1730,2,FALSE)))),"Player Appears to Be Too Old or Too Young",(VLOOKUP((IF((VALUE((TEXT(F1453,"mmdd"))))&gt;=801,(YEAR(F1453)),(YEAR(F1453)))),'Master Roster Data'!$M$1721:$N$1730,2,FALSE))))))</f>
        <v/>
      </c>
      <c r="J1453" s="13"/>
    </row>
    <row r="1454" spans="2:10" ht="15" x14ac:dyDescent="0.2">
      <c r="B1454" s="23"/>
      <c r="C1454" s="24"/>
      <c r="D1454" s="23"/>
      <c r="E1454" s="24"/>
      <c r="F1454" s="22"/>
      <c r="G1454" s="26" t="str">
        <f t="shared" si="22"/>
        <v/>
      </c>
      <c r="H1454" s="25" t="str">
        <f>(IF((COUNTBLANK(E1454))=1,"",(IF((ISERROR((VLOOKUP((IF((VALUE((TEXT(F1454,"mmdd"))))&gt;=801,(YEAR(F1454)),(YEAR(F1454)))),'Master Roster Data'!$M$1721:$N$1730,2,FALSE)))),"Player Appears to Be Too Old or Too Young",(VLOOKUP((IF((VALUE((TEXT(F1454,"mmdd"))))&gt;=801,(YEAR(F1454)),(YEAR(F1454)))),'Master Roster Data'!$M$1721:$N$1730,2,FALSE))))))</f>
        <v/>
      </c>
      <c r="J1454" s="13"/>
    </row>
    <row r="1455" spans="2:10" ht="15" x14ac:dyDescent="0.2">
      <c r="B1455" s="23"/>
      <c r="C1455" s="24"/>
      <c r="D1455" s="23"/>
      <c r="E1455" s="24"/>
      <c r="F1455" s="22"/>
      <c r="G1455" s="26" t="str">
        <f t="shared" si="22"/>
        <v/>
      </c>
      <c r="H1455" s="25" t="str">
        <f>(IF((COUNTBLANK(E1455))=1,"",(IF((ISERROR((VLOOKUP((IF((VALUE((TEXT(F1455,"mmdd"))))&gt;=801,(YEAR(F1455)),(YEAR(F1455)))),'Master Roster Data'!$M$1721:$N$1730,2,FALSE)))),"Player Appears to Be Too Old or Too Young",(VLOOKUP((IF((VALUE((TEXT(F1455,"mmdd"))))&gt;=801,(YEAR(F1455)),(YEAR(F1455)))),'Master Roster Data'!$M$1721:$N$1730,2,FALSE))))))</f>
        <v/>
      </c>
      <c r="J1455" s="13"/>
    </row>
    <row r="1456" spans="2:10" ht="15" x14ac:dyDescent="0.2">
      <c r="B1456" s="23"/>
      <c r="C1456" s="24"/>
      <c r="D1456" s="23"/>
      <c r="E1456" s="24"/>
      <c r="F1456" s="22"/>
      <c r="G1456" s="26" t="str">
        <f t="shared" si="22"/>
        <v/>
      </c>
      <c r="H1456" s="25" t="str">
        <f>(IF((COUNTBLANK(E1456))=1,"",(IF((ISERROR((VLOOKUP((IF((VALUE((TEXT(F1456,"mmdd"))))&gt;=801,(YEAR(F1456)),(YEAR(F1456)))),'Master Roster Data'!$M$1721:$N$1730,2,FALSE)))),"Player Appears to Be Too Old or Too Young",(VLOOKUP((IF((VALUE((TEXT(F1456,"mmdd"))))&gt;=801,(YEAR(F1456)),(YEAR(F1456)))),'Master Roster Data'!$M$1721:$N$1730,2,FALSE))))))</f>
        <v/>
      </c>
      <c r="J1456" s="13"/>
    </row>
    <row r="1457" spans="2:10" ht="15" x14ac:dyDescent="0.2">
      <c r="B1457" s="23"/>
      <c r="C1457" s="24"/>
      <c r="D1457" s="23"/>
      <c r="E1457" s="24"/>
      <c r="F1457" s="22"/>
      <c r="G1457" s="26" t="str">
        <f t="shared" si="22"/>
        <v/>
      </c>
      <c r="H1457" s="25" t="str">
        <f>(IF((COUNTBLANK(E1457))=1,"",(IF((ISERROR((VLOOKUP((IF((VALUE((TEXT(F1457,"mmdd"))))&gt;=801,(YEAR(F1457)),(YEAR(F1457)))),'Master Roster Data'!$M$1721:$N$1730,2,FALSE)))),"Player Appears to Be Too Old or Too Young",(VLOOKUP((IF((VALUE((TEXT(F1457,"mmdd"))))&gt;=801,(YEAR(F1457)),(YEAR(F1457)))),'Master Roster Data'!$M$1721:$N$1730,2,FALSE))))))</f>
        <v/>
      </c>
      <c r="J1457" s="13"/>
    </row>
    <row r="1458" spans="2:10" ht="15" x14ac:dyDescent="0.2">
      <c r="B1458" s="23"/>
      <c r="C1458" s="24"/>
      <c r="D1458" s="23"/>
      <c r="E1458" s="24"/>
      <c r="F1458" s="22"/>
      <c r="G1458" s="26" t="str">
        <f t="shared" si="22"/>
        <v/>
      </c>
      <c r="H1458" s="25" t="str">
        <f>(IF((COUNTBLANK(E1458))=1,"",(IF((ISERROR((VLOOKUP((IF((VALUE((TEXT(F1458,"mmdd"))))&gt;=801,(YEAR(F1458)),(YEAR(F1458)))),'Master Roster Data'!$M$1721:$N$1730,2,FALSE)))),"Player Appears to Be Too Old or Too Young",(VLOOKUP((IF((VALUE((TEXT(F1458,"mmdd"))))&gt;=801,(YEAR(F1458)),(YEAR(F1458)))),'Master Roster Data'!$M$1721:$N$1730,2,FALSE))))))</f>
        <v/>
      </c>
      <c r="J1458" s="13"/>
    </row>
    <row r="1459" spans="2:10" ht="15" x14ac:dyDescent="0.2">
      <c r="B1459" s="23"/>
      <c r="C1459" s="24"/>
      <c r="D1459" s="23"/>
      <c r="E1459" s="24"/>
      <c r="F1459" s="22"/>
      <c r="G1459" s="26" t="str">
        <f t="shared" si="22"/>
        <v/>
      </c>
      <c r="H1459" s="25" t="str">
        <f>(IF((COUNTBLANK(E1459))=1,"",(IF((ISERROR((VLOOKUP((IF((VALUE((TEXT(F1459,"mmdd"))))&gt;=801,(YEAR(F1459)),(YEAR(F1459)))),'Master Roster Data'!$M$1721:$N$1730,2,FALSE)))),"Player Appears to Be Too Old or Too Young",(VLOOKUP((IF((VALUE((TEXT(F1459,"mmdd"))))&gt;=801,(YEAR(F1459)),(YEAR(F1459)))),'Master Roster Data'!$M$1721:$N$1730,2,FALSE))))))</f>
        <v/>
      </c>
      <c r="J1459" s="13"/>
    </row>
    <row r="1460" spans="2:10" ht="15" x14ac:dyDescent="0.2">
      <c r="B1460" s="23"/>
      <c r="C1460" s="24"/>
      <c r="D1460" s="23"/>
      <c r="E1460" s="24"/>
      <c r="F1460" s="22"/>
      <c r="G1460" s="26" t="str">
        <f t="shared" si="22"/>
        <v/>
      </c>
      <c r="H1460" s="25" t="str">
        <f>(IF((COUNTBLANK(E1460))=1,"",(IF((ISERROR((VLOOKUP((IF((VALUE((TEXT(F1460,"mmdd"))))&gt;=801,(YEAR(F1460)),(YEAR(F1460)))),'Master Roster Data'!$M$1721:$N$1730,2,FALSE)))),"Player Appears to Be Too Old or Too Young",(VLOOKUP((IF((VALUE((TEXT(F1460,"mmdd"))))&gt;=801,(YEAR(F1460)),(YEAR(F1460)))),'Master Roster Data'!$M$1721:$N$1730,2,FALSE))))))</f>
        <v/>
      </c>
      <c r="J1460" s="13"/>
    </row>
    <row r="1461" spans="2:10" ht="15" x14ac:dyDescent="0.2">
      <c r="B1461" s="23"/>
      <c r="C1461" s="24"/>
      <c r="D1461" s="23"/>
      <c r="E1461" s="24"/>
      <c r="F1461" s="22"/>
      <c r="G1461" s="26" t="str">
        <f t="shared" si="22"/>
        <v/>
      </c>
      <c r="H1461" s="25" t="str">
        <f>(IF((COUNTBLANK(E1461))=1,"",(IF((ISERROR((VLOOKUP((IF((VALUE((TEXT(F1461,"mmdd"))))&gt;=801,(YEAR(F1461)),(YEAR(F1461)))),'Master Roster Data'!$M$1721:$N$1730,2,FALSE)))),"Player Appears to Be Too Old or Too Young",(VLOOKUP((IF((VALUE((TEXT(F1461,"mmdd"))))&gt;=801,(YEAR(F1461)),(YEAR(F1461)))),'Master Roster Data'!$M$1721:$N$1730,2,FALSE))))))</f>
        <v/>
      </c>
      <c r="J1461" s="13"/>
    </row>
    <row r="1462" spans="2:10" ht="15" x14ac:dyDescent="0.2">
      <c r="B1462" s="23"/>
      <c r="C1462" s="24"/>
      <c r="D1462" s="23"/>
      <c r="E1462" s="24"/>
      <c r="F1462" s="22"/>
      <c r="G1462" s="26" t="str">
        <f t="shared" si="22"/>
        <v/>
      </c>
      <c r="H1462" s="25" t="str">
        <f>(IF((COUNTBLANK(E1462))=1,"",(IF((ISERROR((VLOOKUP((IF((VALUE((TEXT(F1462,"mmdd"))))&gt;=801,(YEAR(F1462)),(YEAR(F1462)))),'Master Roster Data'!$M$1721:$N$1730,2,FALSE)))),"Player Appears to Be Too Old or Too Young",(VLOOKUP((IF((VALUE((TEXT(F1462,"mmdd"))))&gt;=801,(YEAR(F1462)),(YEAR(F1462)))),'Master Roster Data'!$M$1721:$N$1730,2,FALSE))))))</f>
        <v/>
      </c>
      <c r="J1462" s="13"/>
    </row>
    <row r="1463" spans="2:10" ht="15" x14ac:dyDescent="0.2">
      <c r="B1463" s="23"/>
      <c r="C1463" s="24"/>
      <c r="D1463" s="23"/>
      <c r="E1463" s="24"/>
      <c r="F1463" s="22"/>
      <c r="G1463" s="26" t="str">
        <f t="shared" si="22"/>
        <v/>
      </c>
      <c r="H1463" s="25" t="str">
        <f>(IF((COUNTBLANK(E1463))=1,"",(IF((ISERROR((VLOOKUP((IF((VALUE((TEXT(F1463,"mmdd"))))&gt;=801,(YEAR(F1463)),(YEAR(F1463)))),'Master Roster Data'!$M$1721:$N$1730,2,FALSE)))),"Player Appears to Be Too Old or Too Young",(VLOOKUP((IF((VALUE((TEXT(F1463,"mmdd"))))&gt;=801,(YEAR(F1463)),(YEAR(F1463)))),'Master Roster Data'!$M$1721:$N$1730,2,FALSE))))))</f>
        <v/>
      </c>
      <c r="J1463" s="13"/>
    </row>
    <row r="1464" spans="2:10" ht="15" x14ac:dyDescent="0.2">
      <c r="B1464" s="23"/>
      <c r="C1464" s="24"/>
      <c r="D1464" s="23"/>
      <c r="E1464" s="24"/>
      <c r="F1464" s="22"/>
      <c r="G1464" s="26" t="str">
        <f t="shared" si="22"/>
        <v/>
      </c>
      <c r="H1464" s="25" t="str">
        <f>(IF((COUNTBLANK(E1464))=1,"",(IF((ISERROR((VLOOKUP((IF((VALUE((TEXT(F1464,"mmdd"))))&gt;=801,(YEAR(F1464)),(YEAR(F1464)))),'Master Roster Data'!$M$1721:$N$1730,2,FALSE)))),"Player Appears to Be Too Old or Too Young",(VLOOKUP((IF((VALUE((TEXT(F1464,"mmdd"))))&gt;=801,(YEAR(F1464)),(YEAR(F1464)))),'Master Roster Data'!$M$1721:$N$1730,2,FALSE))))))</f>
        <v/>
      </c>
      <c r="J1464" s="13"/>
    </row>
    <row r="1465" spans="2:10" ht="15" x14ac:dyDescent="0.2">
      <c r="B1465" s="23"/>
      <c r="C1465" s="24"/>
      <c r="D1465" s="23"/>
      <c r="E1465" s="24"/>
      <c r="F1465" s="22"/>
      <c r="G1465" s="26" t="str">
        <f t="shared" si="22"/>
        <v/>
      </c>
      <c r="H1465" s="25" t="str">
        <f>(IF((COUNTBLANK(E1465))=1,"",(IF((ISERROR((VLOOKUP((IF((VALUE((TEXT(F1465,"mmdd"))))&gt;=801,(YEAR(F1465)),(YEAR(F1465)))),'Master Roster Data'!$M$1721:$N$1730,2,FALSE)))),"Player Appears to Be Too Old or Too Young",(VLOOKUP((IF((VALUE((TEXT(F1465,"mmdd"))))&gt;=801,(YEAR(F1465)),(YEAR(F1465)))),'Master Roster Data'!$M$1721:$N$1730,2,FALSE))))))</f>
        <v/>
      </c>
      <c r="J1465" s="13"/>
    </row>
    <row r="1466" spans="2:10" ht="15" x14ac:dyDescent="0.2">
      <c r="B1466" s="23"/>
      <c r="C1466" s="24"/>
      <c r="D1466" s="23"/>
      <c r="E1466" s="24"/>
      <c r="F1466" s="22"/>
      <c r="G1466" s="26" t="str">
        <f t="shared" si="22"/>
        <v/>
      </c>
      <c r="H1466" s="25" t="str">
        <f>(IF((COUNTBLANK(E1466))=1,"",(IF((ISERROR((VLOOKUP((IF((VALUE((TEXT(F1466,"mmdd"))))&gt;=801,(YEAR(F1466)),(YEAR(F1466)))),'Master Roster Data'!$M$1721:$N$1730,2,FALSE)))),"Player Appears to Be Too Old or Too Young",(VLOOKUP((IF((VALUE((TEXT(F1466,"mmdd"))))&gt;=801,(YEAR(F1466)),(YEAR(F1466)))),'Master Roster Data'!$M$1721:$N$1730,2,FALSE))))))</f>
        <v/>
      </c>
      <c r="J1466" s="13"/>
    </row>
    <row r="1467" spans="2:10" ht="15" x14ac:dyDescent="0.2">
      <c r="B1467" s="23"/>
      <c r="C1467" s="24"/>
      <c r="D1467" s="23"/>
      <c r="E1467" s="24"/>
      <c r="F1467" s="22"/>
      <c r="G1467" s="26" t="str">
        <f t="shared" si="22"/>
        <v/>
      </c>
      <c r="H1467" s="25" t="str">
        <f>(IF((COUNTBLANK(E1467))=1,"",(IF((ISERROR((VLOOKUP((IF((VALUE((TEXT(F1467,"mmdd"))))&gt;=801,(YEAR(F1467)),(YEAR(F1467)))),'Master Roster Data'!$M$1721:$N$1730,2,FALSE)))),"Player Appears to Be Too Old or Too Young",(VLOOKUP((IF((VALUE((TEXT(F1467,"mmdd"))))&gt;=801,(YEAR(F1467)),(YEAR(F1467)))),'Master Roster Data'!$M$1721:$N$1730,2,FALSE))))))</f>
        <v/>
      </c>
      <c r="J1467" s="13"/>
    </row>
    <row r="1468" spans="2:10" ht="15" x14ac:dyDescent="0.2">
      <c r="B1468" s="23"/>
      <c r="C1468" s="24"/>
      <c r="D1468" s="23"/>
      <c r="E1468" s="24"/>
      <c r="F1468" s="22"/>
      <c r="G1468" s="26" t="str">
        <f t="shared" si="22"/>
        <v/>
      </c>
      <c r="H1468" s="25" t="str">
        <f>(IF((COUNTBLANK(E1468))=1,"",(IF((ISERROR((VLOOKUP((IF((VALUE((TEXT(F1468,"mmdd"))))&gt;=801,(YEAR(F1468)),(YEAR(F1468)))),'Master Roster Data'!$M$1721:$N$1730,2,FALSE)))),"Player Appears to Be Too Old or Too Young",(VLOOKUP((IF((VALUE((TEXT(F1468,"mmdd"))))&gt;=801,(YEAR(F1468)),(YEAR(F1468)))),'Master Roster Data'!$M$1721:$N$1730,2,FALSE))))))</f>
        <v/>
      </c>
      <c r="J1468" s="13"/>
    </row>
    <row r="1469" spans="2:10" ht="15" x14ac:dyDescent="0.2">
      <c r="B1469" s="23"/>
      <c r="C1469" s="24"/>
      <c r="D1469" s="23"/>
      <c r="E1469" s="24"/>
      <c r="F1469" s="22"/>
      <c r="G1469" s="26" t="str">
        <f t="shared" si="22"/>
        <v/>
      </c>
      <c r="H1469" s="25" t="str">
        <f>(IF((COUNTBLANK(E1469))=1,"",(IF((ISERROR((VLOOKUP((IF((VALUE((TEXT(F1469,"mmdd"))))&gt;=801,(YEAR(F1469)),(YEAR(F1469)))),'Master Roster Data'!$M$1721:$N$1730,2,FALSE)))),"Player Appears to Be Too Old or Too Young",(VLOOKUP((IF((VALUE((TEXT(F1469,"mmdd"))))&gt;=801,(YEAR(F1469)),(YEAR(F1469)))),'Master Roster Data'!$M$1721:$N$1730,2,FALSE))))))</f>
        <v/>
      </c>
      <c r="J1469" s="13"/>
    </row>
    <row r="1470" spans="2:10" ht="15" x14ac:dyDescent="0.2">
      <c r="B1470" s="23"/>
      <c r="C1470" s="24"/>
      <c r="D1470" s="23"/>
      <c r="E1470" s="24"/>
      <c r="F1470" s="22"/>
      <c r="G1470" s="26" t="str">
        <f t="shared" si="22"/>
        <v/>
      </c>
      <c r="H1470" s="25" t="str">
        <f>(IF((COUNTBLANK(E1470))=1,"",(IF((ISERROR((VLOOKUP((IF((VALUE((TEXT(F1470,"mmdd"))))&gt;=801,(YEAR(F1470)),(YEAR(F1470)))),'Master Roster Data'!$M$1721:$N$1730,2,FALSE)))),"Player Appears to Be Too Old or Too Young",(VLOOKUP((IF((VALUE((TEXT(F1470,"mmdd"))))&gt;=801,(YEAR(F1470)),(YEAR(F1470)))),'Master Roster Data'!$M$1721:$N$1730,2,FALSE))))))</f>
        <v/>
      </c>
      <c r="J1470" s="13"/>
    </row>
    <row r="1471" spans="2:10" ht="15" x14ac:dyDescent="0.2">
      <c r="B1471" s="23"/>
      <c r="C1471" s="24"/>
      <c r="D1471" s="23"/>
      <c r="E1471" s="24"/>
      <c r="F1471" s="22"/>
      <c r="G1471" s="26" t="str">
        <f t="shared" si="22"/>
        <v/>
      </c>
      <c r="H1471" s="25" t="str">
        <f>(IF((COUNTBLANK(E1471))=1,"",(IF((ISERROR((VLOOKUP((IF((VALUE((TEXT(F1471,"mmdd"))))&gt;=801,(YEAR(F1471)),(YEAR(F1471)))),'Master Roster Data'!$M$1721:$N$1730,2,FALSE)))),"Player Appears to Be Too Old or Too Young",(VLOOKUP((IF((VALUE((TEXT(F1471,"mmdd"))))&gt;=801,(YEAR(F1471)),(YEAR(F1471)))),'Master Roster Data'!$M$1721:$N$1730,2,FALSE))))))</f>
        <v/>
      </c>
      <c r="J1471" s="13"/>
    </row>
    <row r="1472" spans="2:10" ht="15" x14ac:dyDescent="0.2">
      <c r="B1472" s="23"/>
      <c r="C1472" s="24"/>
      <c r="D1472" s="23"/>
      <c r="E1472" s="24"/>
      <c r="F1472" s="22"/>
      <c r="G1472" s="26" t="str">
        <f t="shared" si="22"/>
        <v/>
      </c>
      <c r="H1472" s="25" t="str">
        <f>(IF((COUNTBLANK(E1472))=1,"",(IF((ISERROR((VLOOKUP((IF((VALUE((TEXT(F1472,"mmdd"))))&gt;=801,(YEAR(F1472)),(YEAR(F1472)))),'Master Roster Data'!$M$1721:$N$1730,2,FALSE)))),"Player Appears to Be Too Old or Too Young",(VLOOKUP((IF((VALUE((TEXT(F1472,"mmdd"))))&gt;=801,(YEAR(F1472)),(YEAR(F1472)))),'Master Roster Data'!$M$1721:$N$1730,2,FALSE))))))</f>
        <v/>
      </c>
      <c r="J1472" s="13"/>
    </row>
    <row r="1473" spans="2:10" ht="15" x14ac:dyDescent="0.2">
      <c r="B1473" s="23"/>
      <c r="C1473" s="24"/>
      <c r="D1473" s="23"/>
      <c r="E1473" s="24"/>
      <c r="F1473" s="22"/>
      <c r="G1473" s="26" t="str">
        <f t="shared" si="22"/>
        <v/>
      </c>
      <c r="H1473" s="25" t="str">
        <f>(IF((COUNTBLANK(E1473))=1,"",(IF((ISERROR((VLOOKUP((IF((VALUE((TEXT(F1473,"mmdd"))))&gt;=801,(YEAR(F1473)),(YEAR(F1473)))),'Master Roster Data'!$M$1721:$N$1730,2,FALSE)))),"Player Appears to Be Too Old or Too Young",(VLOOKUP((IF((VALUE((TEXT(F1473,"mmdd"))))&gt;=801,(YEAR(F1473)),(YEAR(F1473)))),'Master Roster Data'!$M$1721:$N$1730,2,FALSE))))))</f>
        <v/>
      </c>
      <c r="J1473" s="13"/>
    </row>
    <row r="1474" spans="2:10" ht="15" x14ac:dyDescent="0.2">
      <c r="B1474" s="23"/>
      <c r="C1474" s="24"/>
      <c r="D1474" s="23"/>
      <c r="E1474" s="24"/>
      <c r="F1474" s="22"/>
      <c r="G1474" s="26" t="str">
        <f t="shared" si="22"/>
        <v/>
      </c>
      <c r="H1474" s="25" t="str">
        <f>(IF((COUNTBLANK(E1474))=1,"",(IF((ISERROR((VLOOKUP((IF((VALUE((TEXT(F1474,"mmdd"))))&gt;=801,(YEAR(F1474)),(YEAR(F1474)))),'Master Roster Data'!$M$1721:$N$1730,2,FALSE)))),"Player Appears to Be Too Old or Too Young",(VLOOKUP((IF((VALUE((TEXT(F1474,"mmdd"))))&gt;=801,(YEAR(F1474)),(YEAR(F1474)))),'Master Roster Data'!$M$1721:$N$1730,2,FALSE))))))</f>
        <v/>
      </c>
      <c r="J1474" s="13"/>
    </row>
    <row r="1475" spans="2:10" ht="15" x14ac:dyDescent="0.2">
      <c r="B1475" s="23"/>
      <c r="C1475" s="24"/>
      <c r="D1475" s="23"/>
      <c r="E1475" s="24"/>
      <c r="F1475" s="22"/>
      <c r="G1475" s="26" t="str">
        <f t="shared" si="22"/>
        <v/>
      </c>
      <c r="H1475" s="25" t="str">
        <f>(IF((COUNTBLANK(E1475))=1,"",(IF((ISERROR((VLOOKUP((IF((VALUE((TEXT(F1475,"mmdd"))))&gt;=801,(YEAR(F1475)),(YEAR(F1475)))),'Master Roster Data'!$M$1721:$N$1730,2,FALSE)))),"Player Appears to Be Too Old or Too Young",(VLOOKUP((IF((VALUE((TEXT(F1475,"mmdd"))))&gt;=801,(YEAR(F1475)),(YEAR(F1475)))),'Master Roster Data'!$M$1721:$N$1730,2,FALSE))))))</f>
        <v/>
      </c>
      <c r="J1475" s="13"/>
    </row>
    <row r="1476" spans="2:10" ht="15" x14ac:dyDescent="0.2">
      <c r="B1476" s="23"/>
      <c r="C1476" s="24"/>
      <c r="D1476" s="23"/>
      <c r="E1476" s="24"/>
      <c r="F1476" s="22"/>
      <c r="G1476" s="26" t="str">
        <f t="shared" si="22"/>
        <v/>
      </c>
      <c r="H1476" s="25" t="str">
        <f>(IF((COUNTBLANK(E1476))=1,"",(IF((ISERROR((VLOOKUP((IF((VALUE((TEXT(F1476,"mmdd"))))&gt;=801,(YEAR(F1476)),(YEAR(F1476)))),'Master Roster Data'!$M$1721:$N$1730,2,FALSE)))),"Player Appears to Be Too Old or Too Young",(VLOOKUP((IF((VALUE((TEXT(F1476,"mmdd"))))&gt;=801,(YEAR(F1476)),(YEAR(F1476)))),'Master Roster Data'!$M$1721:$N$1730,2,FALSE))))))</f>
        <v/>
      </c>
      <c r="J1476" s="13"/>
    </row>
    <row r="1477" spans="2:10" ht="15" x14ac:dyDescent="0.2">
      <c r="B1477" s="23"/>
      <c r="C1477" s="24"/>
      <c r="D1477" s="23"/>
      <c r="E1477" s="24"/>
      <c r="F1477" s="22"/>
      <c r="G1477" s="26" t="str">
        <f t="shared" si="22"/>
        <v/>
      </c>
      <c r="H1477" s="25" t="str">
        <f>(IF((COUNTBLANK(E1477))=1,"",(IF((ISERROR((VLOOKUP((IF((VALUE((TEXT(F1477,"mmdd"))))&gt;=801,(YEAR(F1477)),(YEAR(F1477)))),'Master Roster Data'!$M$1721:$N$1730,2,FALSE)))),"Player Appears to Be Too Old or Too Young",(VLOOKUP((IF((VALUE((TEXT(F1477,"mmdd"))))&gt;=801,(YEAR(F1477)),(YEAR(F1477)))),'Master Roster Data'!$M$1721:$N$1730,2,FALSE))))))</f>
        <v/>
      </c>
      <c r="J1477" s="13"/>
    </row>
    <row r="1478" spans="2:10" ht="15" x14ac:dyDescent="0.2">
      <c r="B1478" s="23"/>
      <c r="C1478" s="24"/>
      <c r="D1478" s="23"/>
      <c r="E1478" s="24"/>
      <c r="F1478" s="22"/>
      <c r="G1478" s="26" t="str">
        <f t="shared" ref="G1478:G1541" si="23">(IF(H1478&gt;(MID(B1478,1,3)),"Waiver Required",""))</f>
        <v/>
      </c>
      <c r="H1478" s="25" t="str">
        <f>(IF((COUNTBLANK(E1478))=1,"",(IF((ISERROR((VLOOKUP((IF((VALUE((TEXT(F1478,"mmdd"))))&gt;=801,(YEAR(F1478)),(YEAR(F1478)))),'Master Roster Data'!$M$1721:$N$1730,2,FALSE)))),"Player Appears to Be Too Old or Too Young",(VLOOKUP((IF((VALUE((TEXT(F1478,"mmdd"))))&gt;=801,(YEAR(F1478)),(YEAR(F1478)))),'Master Roster Data'!$M$1721:$N$1730,2,FALSE))))))</f>
        <v/>
      </c>
      <c r="J1478" s="13"/>
    </row>
    <row r="1479" spans="2:10" ht="15" x14ac:dyDescent="0.2">
      <c r="B1479" s="23"/>
      <c r="C1479" s="24"/>
      <c r="D1479" s="23"/>
      <c r="E1479" s="24"/>
      <c r="F1479" s="22"/>
      <c r="G1479" s="26" t="str">
        <f t="shared" si="23"/>
        <v/>
      </c>
      <c r="H1479" s="25" t="str">
        <f>(IF((COUNTBLANK(E1479))=1,"",(IF((ISERROR((VLOOKUP((IF((VALUE((TEXT(F1479,"mmdd"))))&gt;=801,(YEAR(F1479)),(YEAR(F1479)))),'Master Roster Data'!$M$1721:$N$1730,2,FALSE)))),"Player Appears to Be Too Old or Too Young",(VLOOKUP((IF((VALUE((TEXT(F1479,"mmdd"))))&gt;=801,(YEAR(F1479)),(YEAR(F1479)))),'Master Roster Data'!$M$1721:$N$1730,2,FALSE))))))</f>
        <v/>
      </c>
      <c r="J1479" s="13"/>
    </row>
    <row r="1480" spans="2:10" ht="15" x14ac:dyDescent="0.2">
      <c r="B1480" s="23"/>
      <c r="C1480" s="24"/>
      <c r="D1480" s="23"/>
      <c r="E1480" s="24"/>
      <c r="F1480" s="22"/>
      <c r="G1480" s="26" t="str">
        <f t="shared" si="23"/>
        <v/>
      </c>
      <c r="H1480" s="25" t="str">
        <f>(IF((COUNTBLANK(E1480))=1,"",(IF((ISERROR((VLOOKUP((IF((VALUE((TEXT(F1480,"mmdd"))))&gt;=801,(YEAR(F1480)),(YEAR(F1480)))),'Master Roster Data'!$M$1721:$N$1730,2,FALSE)))),"Player Appears to Be Too Old or Too Young",(VLOOKUP((IF((VALUE((TEXT(F1480,"mmdd"))))&gt;=801,(YEAR(F1480)),(YEAR(F1480)))),'Master Roster Data'!$M$1721:$N$1730,2,FALSE))))))</f>
        <v/>
      </c>
      <c r="J1480" s="13"/>
    </row>
    <row r="1481" spans="2:10" ht="15" x14ac:dyDescent="0.2">
      <c r="B1481" s="23"/>
      <c r="C1481" s="24"/>
      <c r="D1481" s="23"/>
      <c r="E1481" s="24"/>
      <c r="F1481" s="22"/>
      <c r="G1481" s="26" t="str">
        <f t="shared" si="23"/>
        <v/>
      </c>
      <c r="H1481" s="25" t="str">
        <f>(IF((COUNTBLANK(E1481))=1,"",(IF((ISERROR((VLOOKUP((IF((VALUE((TEXT(F1481,"mmdd"))))&gt;=801,(YEAR(F1481)),(YEAR(F1481)))),'Master Roster Data'!$M$1721:$N$1730,2,FALSE)))),"Player Appears to Be Too Old or Too Young",(VLOOKUP((IF((VALUE((TEXT(F1481,"mmdd"))))&gt;=801,(YEAR(F1481)),(YEAR(F1481)))),'Master Roster Data'!$M$1721:$N$1730,2,FALSE))))))</f>
        <v/>
      </c>
      <c r="J1481" s="13"/>
    </row>
    <row r="1482" spans="2:10" ht="15" x14ac:dyDescent="0.2">
      <c r="B1482" s="23"/>
      <c r="C1482" s="24"/>
      <c r="D1482" s="23"/>
      <c r="E1482" s="24"/>
      <c r="F1482" s="22"/>
      <c r="G1482" s="26" t="str">
        <f t="shared" si="23"/>
        <v/>
      </c>
      <c r="H1482" s="25" t="str">
        <f>(IF((COUNTBLANK(E1482))=1,"",(IF((ISERROR((VLOOKUP((IF((VALUE((TEXT(F1482,"mmdd"))))&gt;=801,(YEAR(F1482)),(YEAR(F1482)))),'Master Roster Data'!$M$1721:$N$1730,2,FALSE)))),"Player Appears to Be Too Old or Too Young",(VLOOKUP((IF((VALUE((TEXT(F1482,"mmdd"))))&gt;=801,(YEAR(F1482)),(YEAR(F1482)))),'Master Roster Data'!$M$1721:$N$1730,2,FALSE))))))</f>
        <v/>
      </c>
      <c r="J1482" s="13"/>
    </row>
    <row r="1483" spans="2:10" ht="15" x14ac:dyDescent="0.2">
      <c r="B1483" s="23"/>
      <c r="C1483" s="24"/>
      <c r="D1483" s="23"/>
      <c r="E1483" s="24"/>
      <c r="F1483" s="22"/>
      <c r="G1483" s="26" t="str">
        <f t="shared" si="23"/>
        <v/>
      </c>
      <c r="H1483" s="25" t="str">
        <f>(IF((COUNTBLANK(E1483))=1,"",(IF((ISERROR((VLOOKUP((IF((VALUE((TEXT(F1483,"mmdd"))))&gt;=801,(YEAR(F1483)),(YEAR(F1483)))),'Master Roster Data'!$M$1721:$N$1730,2,FALSE)))),"Player Appears to Be Too Old or Too Young",(VLOOKUP((IF((VALUE((TEXT(F1483,"mmdd"))))&gt;=801,(YEAR(F1483)),(YEAR(F1483)))),'Master Roster Data'!$M$1721:$N$1730,2,FALSE))))))</f>
        <v/>
      </c>
      <c r="J1483" s="13"/>
    </row>
    <row r="1484" spans="2:10" ht="15" x14ac:dyDescent="0.2">
      <c r="B1484" s="23"/>
      <c r="C1484" s="24"/>
      <c r="D1484" s="23"/>
      <c r="E1484" s="24"/>
      <c r="F1484" s="22"/>
      <c r="G1484" s="26" t="str">
        <f t="shared" si="23"/>
        <v/>
      </c>
      <c r="H1484" s="25" t="str">
        <f>(IF((COUNTBLANK(E1484))=1,"",(IF((ISERROR((VLOOKUP((IF((VALUE((TEXT(F1484,"mmdd"))))&gt;=801,(YEAR(F1484)),(YEAR(F1484)))),'Master Roster Data'!$M$1721:$N$1730,2,FALSE)))),"Player Appears to Be Too Old or Too Young",(VLOOKUP((IF((VALUE((TEXT(F1484,"mmdd"))))&gt;=801,(YEAR(F1484)),(YEAR(F1484)))),'Master Roster Data'!$M$1721:$N$1730,2,FALSE))))))</f>
        <v/>
      </c>
      <c r="J1484" s="13"/>
    </row>
    <row r="1485" spans="2:10" ht="15" x14ac:dyDescent="0.2">
      <c r="B1485" s="23"/>
      <c r="C1485" s="24"/>
      <c r="D1485" s="23"/>
      <c r="E1485" s="24"/>
      <c r="F1485" s="22"/>
      <c r="G1485" s="26" t="str">
        <f t="shared" si="23"/>
        <v/>
      </c>
      <c r="H1485" s="25" t="str">
        <f>(IF((COUNTBLANK(E1485))=1,"",(IF((ISERROR((VLOOKUP((IF((VALUE((TEXT(F1485,"mmdd"))))&gt;=801,(YEAR(F1485)),(YEAR(F1485)))),'Master Roster Data'!$M$1721:$N$1730,2,FALSE)))),"Player Appears to Be Too Old or Too Young",(VLOOKUP((IF((VALUE((TEXT(F1485,"mmdd"))))&gt;=801,(YEAR(F1485)),(YEAR(F1485)))),'Master Roster Data'!$M$1721:$N$1730,2,FALSE))))))</f>
        <v/>
      </c>
      <c r="J1485" s="13"/>
    </row>
    <row r="1486" spans="2:10" ht="15" x14ac:dyDescent="0.2">
      <c r="B1486" s="23"/>
      <c r="C1486" s="24"/>
      <c r="D1486" s="23"/>
      <c r="E1486" s="24"/>
      <c r="F1486" s="22"/>
      <c r="G1486" s="26" t="str">
        <f t="shared" si="23"/>
        <v/>
      </c>
      <c r="H1486" s="25" t="str">
        <f>(IF((COUNTBLANK(E1486))=1,"",(IF((ISERROR((VLOOKUP((IF((VALUE((TEXT(F1486,"mmdd"))))&gt;=801,(YEAR(F1486)),(YEAR(F1486)))),'Master Roster Data'!$M$1721:$N$1730,2,FALSE)))),"Player Appears to Be Too Old or Too Young",(VLOOKUP((IF((VALUE((TEXT(F1486,"mmdd"))))&gt;=801,(YEAR(F1486)),(YEAR(F1486)))),'Master Roster Data'!$M$1721:$N$1730,2,FALSE))))))</f>
        <v/>
      </c>
      <c r="J1486" s="13"/>
    </row>
    <row r="1487" spans="2:10" ht="15" x14ac:dyDescent="0.2">
      <c r="B1487" s="23"/>
      <c r="C1487" s="24"/>
      <c r="D1487" s="23"/>
      <c r="E1487" s="24"/>
      <c r="F1487" s="22"/>
      <c r="G1487" s="26" t="str">
        <f t="shared" si="23"/>
        <v/>
      </c>
      <c r="H1487" s="25" t="str">
        <f>(IF((COUNTBLANK(E1487))=1,"",(IF((ISERROR((VLOOKUP((IF((VALUE((TEXT(F1487,"mmdd"))))&gt;=801,(YEAR(F1487)),(YEAR(F1487)))),'Master Roster Data'!$M$1721:$N$1730,2,FALSE)))),"Player Appears to Be Too Old or Too Young",(VLOOKUP((IF((VALUE((TEXT(F1487,"mmdd"))))&gt;=801,(YEAR(F1487)),(YEAR(F1487)))),'Master Roster Data'!$M$1721:$N$1730,2,FALSE))))))</f>
        <v/>
      </c>
      <c r="J1487" s="13"/>
    </row>
    <row r="1488" spans="2:10" ht="15" x14ac:dyDescent="0.2">
      <c r="B1488" s="23"/>
      <c r="C1488" s="24"/>
      <c r="D1488" s="23"/>
      <c r="E1488" s="24"/>
      <c r="F1488" s="22"/>
      <c r="G1488" s="26" t="str">
        <f t="shared" si="23"/>
        <v/>
      </c>
      <c r="H1488" s="25" t="str">
        <f>(IF((COUNTBLANK(E1488))=1,"",(IF((ISERROR((VLOOKUP((IF((VALUE((TEXT(F1488,"mmdd"))))&gt;=801,(YEAR(F1488)),(YEAR(F1488)))),'Master Roster Data'!$M$1721:$N$1730,2,FALSE)))),"Player Appears to Be Too Old or Too Young",(VLOOKUP((IF((VALUE((TEXT(F1488,"mmdd"))))&gt;=801,(YEAR(F1488)),(YEAR(F1488)))),'Master Roster Data'!$M$1721:$N$1730,2,FALSE))))))</f>
        <v/>
      </c>
      <c r="J1488" s="13"/>
    </row>
    <row r="1489" spans="2:10" ht="15" x14ac:dyDescent="0.2">
      <c r="B1489" s="23"/>
      <c r="C1489" s="24"/>
      <c r="D1489" s="23"/>
      <c r="E1489" s="24"/>
      <c r="F1489" s="22"/>
      <c r="G1489" s="26" t="str">
        <f t="shared" si="23"/>
        <v/>
      </c>
      <c r="H1489" s="25" t="str">
        <f>(IF((COUNTBLANK(E1489))=1,"",(IF((ISERROR((VLOOKUP((IF((VALUE((TEXT(F1489,"mmdd"))))&gt;=801,(YEAR(F1489)),(YEAR(F1489)))),'Master Roster Data'!$M$1721:$N$1730,2,FALSE)))),"Player Appears to Be Too Old or Too Young",(VLOOKUP((IF((VALUE((TEXT(F1489,"mmdd"))))&gt;=801,(YEAR(F1489)),(YEAR(F1489)))),'Master Roster Data'!$M$1721:$N$1730,2,FALSE))))))</f>
        <v/>
      </c>
      <c r="J1489" s="13"/>
    </row>
    <row r="1490" spans="2:10" ht="15" x14ac:dyDescent="0.2">
      <c r="B1490" s="23"/>
      <c r="C1490" s="24"/>
      <c r="D1490" s="23"/>
      <c r="E1490" s="24"/>
      <c r="F1490" s="22"/>
      <c r="G1490" s="26" t="str">
        <f t="shared" si="23"/>
        <v/>
      </c>
      <c r="H1490" s="25" t="str">
        <f>(IF((COUNTBLANK(E1490))=1,"",(IF((ISERROR((VLOOKUP((IF((VALUE((TEXT(F1490,"mmdd"))))&gt;=801,(YEAR(F1490)),(YEAR(F1490)))),'Master Roster Data'!$M$1721:$N$1730,2,FALSE)))),"Player Appears to Be Too Old or Too Young",(VLOOKUP((IF((VALUE((TEXT(F1490,"mmdd"))))&gt;=801,(YEAR(F1490)),(YEAR(F1490)))),'Master Roster Data'!$M$1721:$N$1730,2,FALSE))))))</f>
        <v/>
      </c>
      <c r="J1490" s="13"/>
    </row>
    <row r="1491" spans="2:10" ht="15" x14ac:dyDescent="0.2">
      <c r="B1491" s="23"/>
      <c r="C1491" s="24"/>
      <c r="D1491" s="23"/>
      <c r="E1491" s="24"/>
      <c r="F1491" s="22"/>
      <c r="G1491" s="26" t="str">
        <f t="shared" si="23"/>
        <v/>
      </c>
      <c r="H1491" s="25" t="str">
        <f>(IF((COUNTBLANK(E1491))=1,"",(IF((ISERROR((VLOOKUP((IF((VALUE((TEXT(F1491,"mmdd"))))&gt;=801,(YEAR(F1491)),(YEAR(F1491)))),'Master Roster Data'!$M$1721:$N$1730,2,FALSE)))),"Player Appears to Be Too Old or Too Young",(VLOOKUP((IF((VALUE((TEXT(F1491,"mmdd"))))&gt;=801,(YEAR(F1491)),(YEAR(F1491)))),'Master Roster Data'!$M$1721:$N$1730,2,FALSE))))))</f>
        <v/>
      </c>
      <c r="J1491" s="13"/>
    </row>
    <row r="1492" spans="2:10" ht="15" x14ac:dyDescent="0.2">
      <c r="B1492" s="23"/>
      <c r="C1492" s="24"/>
      <c r="D1492" s="23"/>
      <c r="E1492" s="24"/>
      <c r="F1492" s="22"/>
      <c r="G1492" s="26" t="str">
        <f t="shared" si="23"/>
        <v/>
      </c>
      <c r="H1492" s="25" t="str">
        <f>(IF((COUNTBLANK(E1492))=1,"",(IF((ISERROR((VLOOKUP((IF((VALUE((TEXT(F1492,"mmdd"))))&gt;=801,(YEAR(F1492)),(YEAR(F1492)))),'Master Roster Data'!$M$1721:$N$1730,2,FALSE)))),"Player Appears to Be Too Old or Too Young",(VLOOKUP((IF((VALUE((TEXT(F1492,"mmdd"))))&gt;=801,(YEAR(F1492)),(YEAR(F1492)))),'Master Roster Data'!$M$1721:$N$1730,2,FALSE))))))</f>
        <v/>
      </c>
      <c r="J1492" s="13"/>
    </row>
    <row r="1493" spans="2:10" ht="15" x14ac:dyDescent="0.2">
      <c r="B1493" s="23"/>
      <c r="C1493" s="24"/>
      <c r="D1493" s="23"/>
      <c r="E1493" s="24"/>
      <c r="F1493" s="22"/>
      <c r="G1493" s="26" t="str">
        <f t="shared" si="23"/>
        <v/>
      </c>
      <c r="H1493" s="25" t="str">
        <f>(IF((COUNTBLANK(E1493))=1,"",(IF((ISERROR((VLOOKUP((IF((VALUE((TEXT(F1493,"mmdd"))))&gt;=801,(YEAR(F1493)),(YEAR(F1493)))),'Master Roster Data'!$M$1721:$N$1730,2,FALSE)))),"Player Appears to Be Too Old or Too Young",(VLOOKUP((IF((VALUE((TEXT(F1493,"mmdd"))))&gt;=801,(YEAR(F1493)),(YEAR(F1493)))),'Master Roster Data'!$M$1721:$N$1730,2,FALSE))))))</f>
        <v/>
      </c>
      <c r="J1493" s="13"/>
    </row>
    <row r="1494" spans="2:10" ht="15" x14ac:dyDescent="0.2">
      <c r="B1494" s="23"/>
      <c r="C1494" s="24"/>
      <c r="D1494" s="23"/>
      <c r="E1494" s="24"/>
      <c r="F1494" s="22"/>
      <c r="G1494" s="26" t="str">
        <f t="shared" si="23"/>
        <v/>
      </c>
      <c r="H1494" s="25" t="str">
        <f>(IF((COUNTBLANK(E1494))=1,"",(IF((ISERROR((VLOOKUP((IF((VALUE((TEXT(F1494,"mmdd"))))&gt;=801,(YEAR(F1494)),(YEAR(F1494)))),'Master Roster Data'!$M$1721:$N$1730,2,FALSE)))),"Player Appears to Be Too Old or Too Young",(VLOOKUP((IF((VALUE((TEXT(F1494,"mmdd"))))&gt;=801,(YEAR(F1494)),(YEAR(F1494)))),'Master Roster Data'!$M$1721:$N$1730,2,FALSE))))))</f>
        <v/>
      </c>
      <c r="J1494" s="13"/>
    </row>
    <row r="1495" spans="2:10" ht="15" x14ac:dyDescent="0.2">
      <c r="B1495" s="23"/>
      <c r="C1495" s="24"/>
      <c r="D1495" s="23"/>
      <c r="E1495" s="24"/>
      <c r="F1495" s="22"/>
      <c r="G1495" s="26" t="str">
        <f t="shared" si="23"/>
        <v/>
      </c>
      <c r="H1495" s="25" t="str">
        <f>(IF((COUNTBLANK(E1495))=1,"",(IF((ISERROR((VLOOKUP((IF((VALUE((TEXT(F1495,"mmdd"))))&gt;=801,(YEAR(F1495)),(YEAR(F1495)))),'Master Roster Data'!$M$1721:$N$1730,2,FALSE)))),"Player Appears to Be Too Old or Too Young",(VLOOKUP((IF((VALUE((TEXT(F1495,"mmdd"))))&gt;=801,(YEAR(F1495)),(YEAR(F1495)))),'Master Roster Data'!$M$1721:$N$1730,2,FALSE))))))</f>
        <v/>
      </c>
      <c r="J1495" s="13"/>
    </row>
    <row r="1496" spans="2:10" ht="15" x14ac:dyDescent="0.2">
      <c r="B1496" s="23"/>
      <c r="C1496" s="24"/>
      <c r="D1496" s="23"/>
      <c r="E1496" s="24"/>
      <c r="F1496" s="22"/>
      <c r="G1496" s="26" t="str">
        <f t="shared" si="23"/>
        <v/>
      </c>
      <c r="H1496" s="25" t="str">
        <f>(IF((COUNTBLANK(E1496))=1,"",(IF((ISERROR((VLOOKUP((IF((VALUE((TEXT(F1496,"mmdd"))))&gt;=801,(YEAR(F1496)),(YEAR(F1496)))),'Master Roster Data'!$M$1721:$N$1730,2,FALSE)))),"Player Appears to Be Too Old or Too Young",(VLOOKUP((IF((VALUE((TEXT(F1496,"mmdd"))))&gt;=801,(YEAR(F1496)),(YEAR(F1496)))),'Master Roster Data'!$M$1721:$N$1730,2,FALSE))))))</f>
        <v/>
      </c>
      <c r="J1496" s="13"/>
    </row>
    <row r="1497" spans="2:10" ht="15" x14ac:dyDescent="0.2">
      <c r="B1497" s="23"/>
      <c r="C1497" s="24"/>
      <c r="D1497" s="23"/>
      <c r="E1497" s="24"/>
      <c r="F1497" s="22"/>
      <c r="G1497" s="26" t="str">
        <f t="shared" si="23"/>
        <v/>
      </c>
      <c r="H1497" s="25" t="str">
        <f>(IF((COUNTBLANK(E1497))=1,"",(IF((ISERROR((VLOOKUP((IF((VALUE((TEXT(F1497,"mmdd"))))&gt;=801,(YEAR(F1497)),(YEAR(F1497)))),'Master Roster Data'!$M$1721:$N$1730,2,FALSE)))),"Player Appears to Be Too Old or Too Young",(VLOOKUP((IF((VALUE((TEXT(F1497,"mmdd"))))&gt;=801,(YEAR(F1497)),(YEAR(F1497)))),'Master Roster Data'!$M$1721:$N$1730,2,FALSE))))))</f>
        <v/>
      </c>
      <c r="J1497" s="13"/>
    </row>
    <row r="1498" spans="2:10" ht="15" x14ac:dyDescent="0.2">
      <c r="B1498" s="23"/>
      <c r="C1498" s="24"/>
      <c r="D1498" s="23"/>
      <c r="E1498" s="24"/>
      <c r="F1498" s="22"/>
      <c r="G1498" s="26" t="str">
        <f t="shared" si="23"/>
        <v/>
      </c>
      <c r="H1498" s="25" t="str">
        <f>(IF((COUNTBLANK(E1498))=1,"",(IF((ISERROR((VLOOKUP((IF((VALUE((TEXT(F1498,"mmdd"))))&gt;=801,(YEAR(F1498)),(YEAR(F1498)))),'Master Roster Data'!$M$1721:$N$1730,2,FALSE)))),"Player Appears to Be Too Old or Too Young",(VLOOKUP((IF((VALUE((TEXT(F1498,"mmdd"))))&gt;=801,(YEAR(F1498)),(YEAR(F1498)))),'Master Roster Data'!$M$1721:$N$1730,2,FALSE))))))</f>
        <v/>
      </c>
      <c r="J1498" s="13"/>
    </row>
    <row r="1499" spans="2:10" ht="15" x14ac:dyDescent="0.2">
      <c r="B1499" s="23"/>
      <c r="C1499" s="24"/>
      <c r="D1499" s="23"/>
      <c r="E1499" s="24"/>
      <c r="F1499" s="22"/>
      <c r="G1499" s="26" t="str">
        <f t="shared" si="23"/>
        <v/>
      </c>
      <c r="H1499" s="25" t="str">
        <f>(IF((COUNTBLANK(E1499))=1,"",(IF((ISERROR((VLOOKUP((IF((VALUE((TEXT(F1499,"mmdd"))))&gt;=801,(YEAR(F1499)),(YEAR(F1499)))),'Master Roster Data'!$M$1721:$N$1730,2,FALSE)))),"Player Appears to Be Too Old or Too Young",(VLOOKUP((IF((VALUE((TEXT(F1499,"mmdd"))))&gt;=801,(YEAR(F1499)),(YEAR(F1499)))),'Master Roster Data'!$M$1721:$N$1730,2,FALSE))))))</f>
        <v/>
      </c>
      <c r="J1499" s="13"/>
    </row>
    <row r="1500" spans="2:10" ht="15" x14ac:dyDescent="0.2">
      <c r="B1500" s="23"/>
      <c r="C1500" s="24"/>
      <c r="D1500" s="23"/>
      <c r="E1500" s="24"/>
      <c r="F1500" s="22"/>
      <c r="G1500" s="26" t="str">
        <f t="shared" si="23"/>
        <v/>
      </c>
      <c r="H1500" s="25" t="str">
        <f>(IF((COUNTBLANK(E1500))=1,"",(IF((ISERROR((VLOOKUP((IF((VALUE((TEXT(F1500,"mmdd"))))&gt;=801,(YEAR(F1500)),(YEAR(F1500)))),'Master Roster Data'!$M$1721:$N$1730,2,FALSE)))),"Player Appears to Be Too Old or Too Young",(VLOOKUP((IF((VALUE((TEXT(F1500,"mmdd"))))&gt;=801,(YEAR(F1500)),(YEAR(F1500)))),'Master Roster Data'!$M$1721:$N$1730,2,FALSE))))))</f>
        <v/>
      </c>
      <c r="J1500" s="13"/>
    </row>
    <row r="1501" spans="2:10" ht="15" x14ac:dyDescent="0.2">
      <c r="B1501" s="23"/>
      <c r="C1501" s="24"/>
      <c r="D1501" s="23"/>
      <c r="E1501" s="24"/>
      <c r="F1501" s="22"/>
      <c r="G1501" s="26" t="str">
        <f t="shared" si="23"/>
        <v/>
      </c>
      <c r="H1501" s="25" t="str">
        <f>(IF((COUNTBLANK(E1501))=1,"",(IF((ISERROR((VLOOKUP((IF((VALUE((TEXT(F1501,"mmdd"))))&gt;=801,(YEAR(F1501)),(YEAR(F1501)))),'Master Roster Data'!$M$1721:$N$1730,2,FALSE)))),"Player Appears to Be Too Old or Too Young",(VLOOKUP((IF((VALUE((TEXT(F1501,"mmdd"))))&gt;=801,(YEAR(F1501)),(YEAR(F1501)))),'Master Roster Data'!$M$1721:$N$1730,2,FALSE))))))</f>
        <v/>
      </c>
      <c r="J1501" s="13"/>
    </row>
    <row r="1502" spans="2:10" ht="15" x14ac:dyDescent="0.2">
      <c r="B1502" s="23"/>
      <c r="C1502" s="24"/>
      <c r="D1502" s="23"/>
      <c r="E1502" s="24"/>
      <c r="F1502" s="22"/>
      <c r="G1502" s="26" t="str">
        <f t="shared" si="23"/>
        <v/>
      </c>
      <c r="H1502" s="25" t="str">
        <f>(IF((COUNTBLANK(E1502))=1,"",(IF((ISERROR((VLOOKUP((IF((VALUE((TEXT(F1502,"mmdd"))))&gt;=801,(YEAR(F1502)),(YEAR(F1502)))),'Master Roster Data'!$M$1721:$N$1730,2,FALSE)))),"Player Appears to Be Too Old or Too Young",(VLOOKUP((IF((VALUE((TEXT(F1502,"mmdd"))))&gt;=801,(YEAR(F1502)),(YEAR(F1502)))),'Master Roster Data'!$M$1721:$N$1730,2,FALSE))))))</f>
        <v/>
      </c>
      <c r="J1502" s="13"/>
    </row>
    <row r="1503" spans="2:10" ht="15" x14ac:dyDescent="0.2">
      <c r="B1503" s="23"/>
      <c r="C1503" s="24"/>
      <c r="D1503" s="23"/>
      <c r="E1503" s="24"/>
      <c r="F1503" s="22"/>
      <c r="G1503" s="26" t="str">
        <f t="shared" si="23"/>
        <v/>
      </c>
      <c r="H1503" s="25" t="str">
        <f>(IF((COUNTBLANK(E1503))=1,"",(IF((ISERROR((VLOOKUP((IF((VALUE((TEXT(F1503,"mmdd"))))&gt;=801,(YEAR(F1503)),(YEAR(F1503)))),'Master Roster Data'!$M$1721:$N$1730,2,FALSE)))),"Player Appears to Be Too Old or Too Young",(VLOOKUP((IF((VALUE((TEXT(F1503,"mmdd"))))&gt;=801,(YEAR(F1503)),(YEAR(F1503)))),'Master Roster Data'!$M$1721:$N$1730,2,FALSE))))))</f>
        <v/>
      </c>
      <c r="J1503" s="13"/>
    </row>
    <row r="1504" spans="2:10" ht="15" x14ac:dyDescent="0.2">
      <c r="B1504" s="23"/>
      <c r="C1504" s="24"/>
      <c r="D1504" s="23"/>
      <c r="E1504" s="24"/>
      <c r="F1504" s="22"/>
      <c r="G1504" s="26" t="str">
        <f t="shared" si="23"/>
        <v/>
      </c>
      <c r="H1504" s="25" t="str">
        <f>(IF((COUNTBLANK(E1504))=1,"",(IF((ISERROR((VLOOKUP((IF((VALUE((TEXT(F1504,"mmdd"))))&gt;=801,(YEAR(F1504)),(YEAR(F1504)))),'Master Roster Data'!$M$1721:$N$1730,2,FALSE)))),"Player Appears to Be Too Old or Too Young",(VLOOKUP((IF((VALUE((TEXT(F1504,"mmdd"))))&gt;=801,(YEAR(F1504)),(YEAR(F1504)))),'Master Roster Data'!$M$1721:$N$1730,2,FALSE))))))</f>
        <v/>
      </c>
      <c r="J1504" s="13"/>
    </row>
    <row r="1505" spans="2:10" ht="15" x14ac:dyDescent="0.2">
      <c r="B1505" s="23"/>
      <c r="C1505" s="24"/>
      <c r="D1505" s="23"/>
      <c r="E1505" s="24"/>
      <c r="F1505" s="22"/>
      <c r="G1505" s="26" t="str">
        <f t="shared" si="23"/>
        <v/>
      </c>
      <c r="H1505" s="25" t="str">
        <f>(IF((COUNTBLANK(E1505))=1,"",(IF((ISERROR((VLOOKUP((IF((VALUE((TEXT(F1505,"mmdd"))))&gt;=801,(YEAR(F1505)),(YEAR(F1505)))),'Master Roster Data'!$M$1721:$N$1730,2,FALSE)))),"Player Appears to Be Too Old or Too Young",(VLOOKUP((IF((VALUE((TEXT(F1505,"mmdd"))))&gt;=801,(YEAR(F1505)),(YEAR(F1505)))),'Master Roster Data'!$M$1721:$N$1730,2,FALSE))))))</f>
        <v/>
      </c>
      <c r="J1505" s="13"/>
    </row>
    <row r="1506" spans="2:10" ht="15" x14ac:dyDescent="0.2">
      <c r="B1506" s="23"/>
      <c r="C1506" s="24"/>
      <c r="D1506" s="23"/>
      <c r="E1506" s="24"/>
      <c r="F1506" s="22"/>
      <c r="G1506" s="26" t="str">
        <f t="shared" si="23"/>
        <v/>
      </c>
      <c r="H1506" s="25" t="str">
        <f>(IF((COUNTBLANK(E1506))=1,"",(IF((ISERROR((VLOOKUP((IF((VALUE((TEXT(F1506,"mmdd"))))&gt;=801,(YEAR(F1506)),(YEAR(F1506)))),'Master Roster Data'!$M$1721:$N$1730,2,FALSE)))),"Player Appears to Be Too Old or Too Young",(VLOOKUP((IF((VALUE((TEXT(F1506,"mmdd"))))&gt;=801,(YEAR(F1506)),(YEAR(F1506)))),'Master Roster Data'!$M$1721:$N$1730,2,FALSE))))))</f>
        <v/>
      </c>
      <c r="J1506" s="13"/>
    </row>
    <row r="1507" spans="2:10" ht="15" x14ac:dyDescent="0.2">
      <c r="B1507" s="23"/>
      <c r="C1507" s="24"/>
      <c r="D1507" s="23"/>
      <c r="E1507" s="24"/>
      <c r="F1507" s="22"/>
      <c r="G1507" s="26" t="str">
        <f t="shared" si="23"/>
        <v/>
      </c>
      <c r="H1507" s="25" t="str">
        <f>(IF((COUNTBLANK(E1507))=1,"",(IF((ISERROR((VLOOKUP((IF((VALUE((TEXT(F1507,"mmdd"))))&gt;=801,(YEAR(F1507)),(YEAR(F1507)))),'Master Roster Data'!$M$1721:$N$1730,2,FALSE)))),"Player Appears to Be Too Old or Too Young",(VLOOKUP((IF((VALUE((TEXT(F1507,"mmdd"))))&gt;=801,(YEAR(F1507)),(YEAR(F1507)))),'Master Roster Data'!$M$1721:$N$1730,2,FALSE))))))</f>
        <v/>
      </c>
      <c r="J1507" s="13"/>
    </row>
    <row r="1508" spans="2:10" ht="15" x14ac:dyDescent="0.2">
      <c r="B1508" s="23"/>
      <c r="C1508" s="24"/>
      <c r="D1508" s="23"/>
      <c r="E1508" s="24"/>
      <c r="F1508" s="22"/>
      <c r="G1508" s="26" t="str">
        <f t="shared" si="23"/>
        <v/>
      </c>
      <c r="H1508" s="25" t="str">
        <f>(IF((COUNTBLANK(E1508))=1,"",(IF((ISERROR((VLOOKUP((IF((VALUE((TEXT(F1508,"mmdd"))))&gt;=801,(YEAR(F1508)),(YEAR(F1508)))),'Master Roster Data'!$M$1721:$N$1730,2,FALSE)))),"Player Appears to Be Too Old or Too Young",(VLOOKUP((IF((VALUE((TEXT(F1508,"mmdd"))))&gt;=801,(YEAR(F1508)),(YEAR(F1508)))),'Master Roster Data'!$M$1721:$N$1730,2,FALSE))))))</f>
        <v/>
      </c>
      <c r="J1508" s="13"/>
    </row>
    <row r="1509" spans="2:10" ht="15" x14ac:dyDescent="0.2">
      <c r="B1509" s="23"/>
      <c r="C1509" s="24"/>
      <c r="D1509" s="23"/>
      <c r="E1509" s="24"/>
      <c r="F1509" s="22"/>
      <c r="G1509" s="26" t="str">
        <f t="shared" si="23"/>
        <v/>
      </c>
      <c r="H1509" s="25" t="str">
        <f>(IF((COUNTBLANK(E1509))=1,"",(IF((ISERROR((VLOOKUP((IF((VALUE((TEXT(F1509,"mmdd"))))&gt;=801,(YEAR(F1509)),(YEAR(F1509)))),'Master Roster Data'!$M$1721:$N$1730,2,FALSE)))),"Player Appears to Be Too Old or Too Young",(VLOOKUP((IF((VALUE((TEXT(F1509,"mmdd"))))&gt;=801,(YEAR(F1509)),(YEAR(F1509)))),'Master Roster Data'!$M$1721:$N$1730,2,FALSE))))))</f>
        <v/>
      </c>
      <c r="J1509" s="13"/>
    </row>
    <row r="1510" spans="2:10" ht="15" x14ac:dyDescent="0.2">
      <c r="B1510" s="23"/>
      <c r="C1510" s="24"/>
      <c r="D1510" s="23"/>
      <c r="E1510" s="24"/>
      <c r="F1510" s="22"/>
      <c r="G1510" s="26" t="str">
        <f t="shared" si="23"/>
        <v/>
      </c>
      <c r="H1510" s="25" t="str">
        <f>(IF((COUNTBLANK(E1510))=1,"",(IF((ISERROR((VLOOKUP((IF((VALUE((TEXT(F1510,"mmdd"))))&gt;=801,(YEAR(F1510)),(YEAR(F1510)))),'Master Roster Data'!$M$1721:$N$1730,2,FALSE)))),"Player Appears to Be Too Old or Too Young",(VLOOKUP((IF((VALUE((TEXT(F1510,"mmdd"))))&gt;=801,(YEAR(F1510)),(YEAR(F1510)))),'Master Roster Data'!$M$1721:$N$1730,2,FALSE))))))</f>
        <v/>
      </c>
      <c r="J1510" s="13"/>
    </row>
    <row r="1511" spans="2:10" ht="15" x14ac:dyDescent="0.2">
      <c r="B1511" s="23"/>
      <c r="C1511" s="24"/>
      <c r="D1511" s="23"/>
      <c r="E1511" s="24"/>
      <c r="F1511" s="22"/>
      <c r="G1511" s="26" t="str">
        <f t="shared" si="23"/>
        <v/>
      </c>
      <c r="H1511" s="25" t="str">
        <f>(IF((COUNTBLANK(E1511))=1,"",(IF((ISERROR((VLOOKUP((IF((VALUE((TEXT(F1511,"mmdd"))))&gt;=801,(YEAR(F1511)),(YEAR(F1511)))),'Master Roster Data'!$M$1721:$N$1730,2,FALSE)))),"Player Appears to Be Too Old or Too Young",(VLOOKUP((IF((VALUE((TEXT(F1511,"mmdd"))))&gt;=801,(YEAR(F1511)),(YEAR(F1511)))),'Master Roster Data'!$M$1721:$N$1730,2,FALSE))))))</f>
        <v/>
      </c>
      <c r="J1511" s="13"/>
    </row>
    <row r="1512" spans="2:10" ht="15" x14ac:dyDescent="0.2">
      <c r="B1512" s="23"/>
      <c r="C1512" s="24"/>
      <c r="D1512" s="23"/>
      <c r="E1512" s="24"/>
      <c r="F1512" s="22"/>
      <c r="G1512" s="26" t="str">
        <f t="shared" si="23"/>
        <v/>
      </c>
      <c r="H1512" s="25" t="str">
        <f>(IF((COUNTBLANK(E1512))=1,"",(IF((ISERROR((VLOOKUP((IF((VALUE((TEXT(F1512,"mmdd"))))&gt;=801,(YEAR(F1512)),(YEAR(F1512)))),'Master Roster Data'!$M$1721:$N$1730,2,FALSE)))),"Player Appears to Be Too Old or Too Young",(VLOOKUP((IF((VALUE((TEXT(F1512,"mmdd"))))&gt;=801,(YEAR(F1512)),(YEAR(F1512)))),'Master Roster Data'!$M$1721:$N$1730,2,FALSE))))))</f>
        <v/>
      </c>
      <c r="J1512" s="13"/>
    </row>
    <row r="1513" spans="2:10" ht="15" x14ac:dyDescent="0.2">
      <c r="B1513" s="23"/>
      <c r="C1513" s="24"/>
      <c r="D1513" s="23"/>
      <c r="E1513" s="24"/>
      <c r="F1513" s="22"/>
      <c r="G1513" s="26" t="str">
        <f t="shared" si="23"/>
        <v/>
      </c>
      <c r="H1513" s="25" t="str">
        <f>(IF((COUNTBLANK(E1513))=1,"",(IF((ISERROR((VLOOKUP((IF((VALUE((TEXT(F1513,"mmdd"))))&gt;=801,(YEAR(F1513)),(YEAR(F1513)))),'Master Roster Data'!$M$1721:$N$1730,2,FALSE)))),"Player Appears to Be Too Old or Too Young",(VLOOKUP((IF((VALUE((TEXT(F1513,"mmdd"))))&gt;=801,(YEAR(F1513)),(YEAR(F1513)))),'Master Roster Data'!$M$1721:$N$1730,2,FALSE))))))</f>
        <v/>
      </c>
      <c r="J1513" s="13"/>
    </row>
    <row r="1514" spans="2:10" ht="15" x14ac:dyDescent="0.2">
      <c r="B1514" s="23"/>
      <c r="C1514" s="24"/>
      <c r="D1514" s="23"/>
      <c r="E1514" s="24"/>
      <c r="F1514" s="22"/>
      <c r="G1514" s="26" t="str">
        <f t="shared" si="23"/>
        <v/>
      </c>
      <c r="H1514" s="25" t="str">
        <f>(IF((COUNTBLANK(E1514))=1,"",(IF((ISERROR((VLOOKUP((IF((VALUE((TEXT(F1514,"mmdd"))))&gt;=801,(YEAR(F1514)),(YEAR(F1514)))),'Master Roster Data'!$M$1721:$N$1730,2,FALSE)))),"Player Appears to Be Too Old or Too Young",(VLOOKUP((IF((VALUE((TEXT(F1514,"mmdd"))))&gt;=801,(YEAR(F1514)),(YEAR(F1514)))),'Master Roster Data'!$M$1721:$N$1730,2,FALSE))))))</f>
        <v/>
      </c>
      <c r="J1514" s="13"/>
    </row>
    <row r="1515" spans="2:10" ht="15" x14ac:dyDescent="0.2">
      <c r="B1515" s="23"/>
      <c r="C1515" s="24"/>
      <c r="D1515" s="23"/>
      <c r="E1515" s="24"/>
      <c r="F1515" s="22"/>
      <c r="G1515" s="26" t="str">
        <f t="shared" si="23"/>
        <v/>
      </c>
      <c r="H1515" s="25" t="str">
        <f>(IF((COUNTBLANK(E1515))=1,"",(IF((ISERROR((VLOOKUP((IF((VALUE((TEXT(F1515,"mmdd"))))&gt;=801,(YEAR(F1515)),(YEAR(F1515)))),'Master Roster Data'!$M$1721:$N$1730,2,FALSE)))),"Player Appears to Be Too Old or Too Young",(VLOOKUP((IF((VALUE((TEXT(F1515,"mmdd"))))&gt;=801,(YEAR(F1515)),(YEAR(F1515)))),'Master Roster Data'!$M$1721:$N$1730,2,FALSE))))))</f>
        <v/>
      </c>
      <c r="J1515" s="13"/>
    </row>
    <row r="1516" spans="2:10" ht="15" x14ac:dyDescent="0.2">
      <c r="B1516" s="23"/>
      <c r="C1516" s="24"/>
      <c r="D1516" s="23"/>
      <c r="E1516" s="24"/>
      <c r="F1516" s="22"/>
      <c r="G1516" s="26" t="str">
        <f t="shared" si="23"/>
        <v/>
      </c>
      <c r="H1516" s="25" t="str">
        <f>(IF((COUNTBLANK(E1516))=1,"",(IF((ISERROR((VLOOKUP((IF((VALUE((TEXT(F1516,"mmdd"))))&gt;=801,(YEAR(F1516)),(YEAR(F1516)))),'Master Roster Data'!$M$1721:$N$1730,2,FALSE)))),"Player Appears to Be Too Old or Too Young",(VLOOKUP((IF((VALUE((TEXT(F1516,"mmdd"))))&gt;=801,(YEAR(F1516)),(YEAR(F1516)))),'Master Roster Data'!$M$1721:$N$1730,2,FALSE))))))</f>
        <v/>
      </c>
      <c r="J1516" s="13"/>
    </row>
    <row r="1517" spans="2:10" ht="15" x14ac:dyDescent="0.2">
      <c r="B1517" s="23"/>
      <c r="C1517" s="24"/>
      <c r="D1517" s="23"/>
      <c r="E1517" s="24"/>
      <c r="F1517" s="22"/>
      <c r="G1517" s="26" t="str">
        <f t="shared" si="23"/>
        <v/>
      </c>
      <c r="H1517" s="25" t="str">
        <f>(IF((COUNTBLANK(E1517))=1,"",(IF((ISERROR((VLOOKUP((IF((VALUE((TEXT(F1517,"mmdd"))))&gt;=801,(YEAR(F1517)),(YEAR(F1517)))),'Master Roster Data'!$M$1721:$N$1730,2,FALSE)))),"Player Appears to Be Too Old or Too Young",(VLOOKUP((IF((VALUE((TEXT(F1517,"mmdd"))))&gt;=801,(YEAR(F1517)),(YEAR(F1517)))),'Master Roster Data'!$M$1721:$N$1730,2,FALSE))))))</f>
        <v/>
      </c>
      <c r="J1517" s="13"/>
    </row>
    <row r="1518" spans="2:10" ht="15" x14ac:dyDescent="0.2">
      <c r="B1518" s="23"/>
      <c r="C1518" s="24"/>
      <c r="D1518" s="23"/>
      <c r="E1518" s="24"/>
      <c r="F1518" s="22"/>
      <c r="G1518" s="26" t="str">
        <f t="shared" si="23"/>
        <v/>
      </c>
      <c r="H1518" s="25" t="str">
        <f>(IF((COUNTBLANK(E1518))=1,"",(IF((ISERROR((VLOOKUP((IF((VALUE((TEXT(F1518,"mmdd"))))&gt;=801,(YEAR(F1518)),(YEAR(F1518)))),'Master Roster Data'!$M$1721:$N$1730,2,FALSE)))),"Player Appears to Be Too Old or Too Young",(VLOOKUP((IF((VALUE((TEXT(F1518,"mmdd"))))&gt;=801,(YEAR(F1518)),(YEAR(F1518)))),'Master Roster Data'!$M$1721:$N$1730,2,FALSE))))))</f>
        <v/>
      </c>
      <c r="J1518" s="13"/>
    </row>
    <row r="1519" spans="2:10" ht="15" x14ac:dyDescent="0.2">
      <c r="B1519" s="23"/>
      <c r="C1519" s="24"/>
      <c r="D1519" s="23"/>
      <c r="E1519" s="24"/>
      <c r="F1519" s="22"/>
      <c r="G1519" s="26" t="str">
        <f t="shared" si="23"/>
        <v/>
      </c>
      <c r="H1519" s="25" t="str">
        <f>(IF((COUNTBLANK(E1519))=1,"",(IF((ISERROR((VLOOKUP((IF((VALUE((TEXT(F1519,"mmdd"))))&gt;=801,(YEAR(F1519)),(YEAR(F1519)))),'Master Roster Data'!$M$1721:$N$1730,2,FALSE)))),"Player Appears to Be Too Old or Too Young",(VLOOKUP((IF((VALUE((TEXT(F1519,"mmdd"))))&gt;=801,(YEAR(F1519)),(YEAR(F1519)))),'Master Roster Data'!$M$1721:$N$1730,2,FALSE))))))</f>
        <v/>
      </c>
      <c r="J1519" s="13"/>
    </row>
    <row r="1520" spans="2:10" ht="15" x14ac:dyDescent="0.2">
      <c r="B1520" s="23"/>
      <c r="C1520" s="24"/>
      <c r="D1520" s="23"/>
      <c r="E1520" s="24"/>
      <c r="F1520" s="22"/>
      <c r="G1520" s="26" t="str">
        <f t="shared" si="23"/>
        <v/>
      </c>
      <c r="H1520" s="25" t="str">
        <f>(IF((COUNTBLANK(E1520))=1,"",(IF((ISERROR((VLOOKUP((IF((VALUE((TEXT(F1520,"mmdd"))))&gt;=801,(YEAR(F1520)),(YEAR(F1520)))),'Master Roster Data'!$M$1721:$N$1730,2,FALSE)))),"Player Appears to Be Too Old or Too Young",(VLOOKUP((IF((VALUE((TEXT(F1520,"mmdd"))))&gt;=801,(YEAR(F1520)),(YEAR(F1520)))),'Master Roster Data'!$M$1721:$N$1730,2,FALSE))))))</f>
        <v/>
      </c>
      <c r="J1520" s="13"/>
    </row>
    <row r="1521" spans="2:10" ht="15" x14ac:dyDescent="0.2">
      <c r="B1521" s="23"/>
      <c r="C1521" s="24"/>
      <c r="D1521" s="23"/>
      <c r="E1521" s="24"/>
      <c r="F1521" s="22"/>
      <c r="G1521" s="26" t="str">
        <f t="shared" si="23"/>
        <v/>
      </c>
      <c r="H1521" s="25" t="str">
        <f>(IF((COUNTBLANK(E1521))=1,"",(IF((ISERROR((VLOOKUP((IF((VALUE((TEXT(F1521,"mmdd"))))&gt;=801,(YEAR(F1521)),(YEAR(F1521)))),'Master Roster Data'!$M$1721:$N$1730,2,FALSE)))),"Player Appears to Be Too Old or Too Young",(VLOOKUP((IF((VALUE((TEXT(F1521,"mmdd"))))&gt;=801,(YEAR(F1521)),(YEAR(F1521)))),'Master Roster Data'!$M$1721:$N$1730,2,FALSE))))))</f>
        <v/>
      </c>
      <c r="J1521" s="13"/>
    </row>
    <row r="1522" spans="2:10" ht="15" x14ac:dyDescent="0.2">
      <c r="B1522" s="23"/>
      <c r="C1522" s="24"/>
      <c r="D1522" s="23"/>
      <c r="E1522" s="24"/>
      <c r="F1522" s="22"/>
      <c r="G1522" s="26" t="str">
        <f t="shared" si="23"/>
        <v/>
      </c>
      <c r="H1522" s="25" t="str">
        <f>(IF((COUNTBLANK(E1522))=1,"",(IF((ISERROR((VLOOKUP((IF((VALUE((TEXT(F1522,"mmdd"))))&gt;=801,(YEAR(F1522)),(YEAR(F1522)))),'Master Roster Data'!$M$1721:$N$1730,2,FALSE)))),"Player Appears to Be Too Old or Too Young",(VLOOKUP((IF((VALUE((TEXT(F1522,"mmdd"))))&gt;=801,(YEAR(F1522)),(YEAR(F1522)))),'Master Roster Data'!$M$1721:$N$1730,2,FALSE))))))</f>
        <v/>
      </c>
      <c r="J1522" s="13"/>
    </row>
    <row r="1523" spans="2:10" ht="15" x14ac:dyDescent="0.2">
      <c r="B1523" s="23"/>
      <c r="C1523" s="24"/>
      <c r="D1523" s="23"/>
      <c r="E1523" s="24"/>
      <c r="F1523" s="22"/>
      <c r="G1523" s="26" t="str">
        <f t="shared" si="23"/>
        <v/>
      </c>
      <c r="H1523" s="25" t="str">
        <f>(IF((COUNTBLANK(E1523))=1,"",(IF((ISERROR((VLOOKUP((IF((VALUE((TEXT(F1523,"mmdd"))))&gt;=801,(YEAR(F1523)),(YEAR(F1523)))),'Master Roster Data'!$M$1721:$N$1730,2,FALSE)))),"Player Appears to Be Too Old or Too Young",(VLOOKUP((IF((VALUE((TEXT(F1523,"mmdd"))))&gt;=801,(YEAR(F1523)),(YEAR(F1523)))),'Master Roster Data'!$M$1721:$N$1730,2,FALSE))))))</f>
        <v/>
      </c>
      <c r="J1523" s="13"/>
    </row>
    <row r="1524" spans="2:10" ht="15" x14ac:dyDescent="0.2">
      <c r="B1524" s="23"/>
      <c r="C1524" s="24"/>
      <c r="D1524" s="23"/>
      <c r="E1524" s="24"/>
      <c r="F1524" s="22"/>
      <c r="G1524" s="26" t="str">
        <f t="shared" si="23"/>
        <v/>
      </c>
      <c r="H1524" s="25" t="str">
        <f>(IF((COUNTBLANK(E1524))=1,"",(IF((ISERROR((VLOOKUP((IF((VALUE((TEXT(F1524,"mmdd"))))&gt;=801,(YEAR(F1524)),(YEAR(F1524)))),'Master Roster Data'!$M$1721:$N$1730,2,FALSE)))),"Player Appears to Be Too Old or Too Young",(VLOOKUP((IF((VALUE((TEXT(F1524,"mmdd"))))&gt;=801,(YEAR(F1524)),(YEAR(F1524)))),'Master Roster Data'!$M$1721:$N$1730,2,FALSE))))))</f>
        <v/>
      </c>
      <c r="J1524" s="13"/>
    </row>
    <row r="1525" spans="2:10" ht="15" x14ac:dyDescent="0.2">
      <c r="B1525" s="23"/>
      <c r="C1525" s="24"/>
      <c r="D1525" s="23"/>
      <c r="E1525" s="24"/>
      <c r="F1525" s="22"/>
      <c r="G1525" s="26" t="str">
        <f t="shared" si="23"/>
        <v/>
      </c>
      <c r="H1525" s="25" t="str">
        <f>(IF((COUNTBLANK(E1525))=1,"",(IF((ISERROR((VLOOKUP((IF((VALUE((TEXT(F1525,"mmdd"))))&gt;=801,(YEAR(F1525)),(YEAR(F1525)))),'Master Roster Data'!$M$1721:$N$1730,2,FALSE)))),"Player Appears to Be Too Old or Too Young",(VLOOKUP((IF((VALUE((TEXT(F1525,"mmdd"))))&gt;=801,(YEAR(F1525)),(YEAR(F1525)))),'Master Roster Data'!$M$1721:$N$1730,2,FALSE))))))</f>
        <v/>
      </c>
      <c r="J1525" s="13"/>
    </row>
    <row r="1526" spans="2:10" ht="15" x14ac:dyDescent="0.2">
      <c r="B1526" s="23"/>
      <c r="C1526" s="24"/>
      <c r="D1526" s="23"/>
      <c r="E1526" s="24"/>
      <c r="F1526" s="22"/>
      <c r="G1526" s="26" t="str">
        <f t="shared" si="23"/>
        <v/>
      </c>
      <c r="H1526" s="25" t="str">
        <f>(IF((COUNTBLANK(E1526))=1,"",(IF((ISERROR((VLOOKUP((IF((VALUE((TEXT(F1526,"mmdd"))))&gt;=801,(YEAR(F1526)),(YEAR(F1526)))),'Master Roster Data'!$M$1721:$N$1730,2,FALSE)))),"Player Appears to Be Too Old or Too Young",(VLOOKUP((IF((VALUE((TEXT(F1526,"mmdd"))))&gt;=801,(YEAR(F1526)),(YEAR(F1526)))),'Master Roster Data'!$M$1721:$N$1730,2,FALSE))))))</f>
        <v/>
      </c>
      <c r="J1526" s="13"/>
    </row>
    <row r="1527" spans="2:10" ht="15" x14ac:dyDescent="0.2">
      <c r="B1527" s="23"/>
      <c r="C1527" s="24"/>
      <c r="D1527" s="23"/>
      <c r="E1527" s="24"/>
      <c r="F1527" s="22"/>
      <c r="G1527" s="26" t="str">
        <f t="shared" si="23"/>
        <v/>
      </c>
      <c r="H1527" s="25" t="str">
        <f>(IF((COUNTBLANK(E1527))=1,"",(IF((ISERROR((VLOOKUP((IF((VALUE((TEXT(F1527,"mmdd"))))&gt;=801,(YEAR(F1527)),(YEAR(F1527)))),'Master Roster Data'!$M$1721:$N$1730,2,FALSE)))),"Player Appears to Be Too Old or Too Young",(VLOOKUP((IF((VALUE((TEXT(F1527,"mmdd"))))&gt;=801,(YEAR(F1527)),(YEAR(F1527)))),'Master Roster Data'!$M$1721:$N$1730,2,FALSE))))))</f>
        <v/>
      </c>
      <c r="J1527" s="13"/>
    </row>
    <row r="1528" spans="2:10" ht="15" x14ac:dyDescent="0.2">
      <c r="B1528" s="23"/>
      <c r="C1528" s="24"/>
      <c r="D1528" s="23"/>
      <c r="E1528" s="24"/>
      <c r="F1528" s="22"/>
      <c r="G1528" s="26" t="str">
        <f t="shared" si="23"/>
        <v/>
      </c>
      <c r="H1528" s="25" t="str">
        <f>(IF((COUNTBLANK(E1528))=1,"",(IF((ISERROR((VLOOKUP((IF((VALUE((TEXT(F1528,"mmdd"))))&gt;=801,(YEAR(F1528)),(YEAR(F1528)))),'Master Roster Data'!$M$1721:$N$1730,2,FALSE)))),"Player Appears to Be Too Old or Too Young",(VLOOKUP((IF((VALUE((TEXT(F1528,"mmdd"))))&gt;=801,(YEAR(F1528)),(YEAR(F1528)))),'Master Roster Data'!$M$1721:$N$1730,2,FALSE))))))</f>
        <v/>
      </c>
      <c r="J1528" s="13"/>
    </row>
    <row r="1529" spans="2:10" ht="15" x14ac:dyDescent="0.2">
      <c r="B1529" s="23"/>
      <c r="C1529" s="24"/>
      <c r="D1529" s="23"/>
      <c r="E1529" s="24"/>
      <c r="F1529" s="22"/>
      <c r="G1529" s="26" t="str">
        <f t="shared" si="23"/>
        <v/>
      </c>
      <c r="H1529" s="25" t="str">
        <f>(IF((COUNTBLANK(E1529))=1,"",(IF((ISERROR((VLOOKUP((IF((VALUE((TEXT(F1529,"mmdd"))))&gt;=801,(YEAR(F1529)),(YEAR(F1529)))),'Master Roster Data'!$M$1721:$N$1730,2,FALSE)))),"Player Appears to Be Too Old or Too Young",(VLOOKUP((IF((VALUE((TEXT(F1529,"mmdd"))))&gt;=801,(YEAR(F1529)),(YEAR(F1529)))),'Master Roster Data'!$M$1721:$N$1730,2,FALSE))))))</f>
        <v/>
      </c>
      <c r="J1529" s="13"/>
    </row>
    <row r="1530" spans="2:10" ht="15" x14ac:dyDescent="0.2">
      <c r="B1530" s="23"/>
      <c r="C1530" s="24"/>
      <c r="D1530" s="23"/>
      <c r="E1530" s="24"/>
      <c r="F1530" s="22"/>
      <c r="G1530" s="26" t="str">
        <f t="shared" si="23"/>
        <v/>
      </c>
      <c r="H1530" s="25" t="str">
        <f>(IF((COUNTBLANK(E1530))=1,"",(IF((ISERROR((VLOOKUP((IF((VALUE((TEXT(F1530,"mmdd"))))&gt;=801,(YEAR(F1530)),(YEAR(F1530)))),'Master Roster Data'!$M$1721:$N$1730,2,FALSE)))),"Player Appears to Be Too Old or Too Young",(VLOOKUP((IF((VALUE((TEXT(F1530,"mmdd"))))&gt;=801,(YEAR(F1530)),(YEAR(F1530)))),'Master Roster Data'!$M$1721:$N$1730,2,FALSE))))))</f>
        <v/>
      </c>
      <c r="J1530" s="13"/>
    </row>
    <row r="1531" spans="2:10" ht="15" x14ac:dyDescent="0.2">
      <c r="B1531" s="23"/>
      <c r="C1531" s="24"/>
      <c r="D1531" s="23"/>
      <c r="E1531" s="24"/>
      <c r="F1531" s="22"/>
      <c r="G1531" s="26" t="str">
        <f t="shared" si="23"/>
        <v/>
      </c>
      <c r="H1531" s="25" t="str">
        <f>(IF((COUNTBLANK(E1531))=1,"",(IF((ISERROR((VLOOKUP((IF((VALUE((TEXT(F1531,"mmdd"))))&gt;=801,(YEAR(F1531)),(YEAR(F1531)))),'Master Roster Data'!$M$1721:$N$1730,2,FALSE)))),"Player Appears to Be Too Old or Too Young",(VLOOKUP((IF((VALUE((TEXT(F1531,"mmdd"))))&gt;=801,(YEAR(F1531)),(YEAR(F1531)))),'Master Roster Data'!$M$1721:$N$1730,2,FALSE))))))</f>
        <v/>
      </c>
      <c r="J1531" s="13"/>
    </row>
    <row r="1532" spans="2:10" ht="15" x14ac:dyDescent="0.2">
      <c r="B1532" s="23"/>
      <c r="C1532" s="24"/>
      <c r="D1532" s="23"/>
      <c r="E1532" s="24"/>
      <c r="F1532" s="22"/>
      <c r="G1532" s="26" t="str">
        <f t="shared" si="23"/>
        <v/>
      </c>
      <c r="H1532" s="25" t="str">
        <f>(IF((COUNTBLANK(E1532))=1,"",(IF((ISERROR((VLOOKUP((IF((VALUE((TEXT(F1532,"mmdd"))))&gt;=801,(YEAR(F1532)),(YEAR(F1532)))),'Master Roster Data'!$M$1721:$N$1730,2,FALSE)))),"Player Appears to Be Too Old or Too Young",(VLOOKUP((IF((VALUE((TEXT(F1532,"mmdd"))))&gt;=801,(YEAR(F1532)),(YEAR(F1532)))),'Master Roster Data'!$M$1721:$N$1730,2,FALSE))))))</f>
        <v/>
      </c>
      <c r="J1532" s="13"/>
    </row>
    <row r="1533" spans="2:10" ht="15" x14ac:dyDescent="0.2">
      <c r="B1533" s="23"/>
      <c r="C1533" s="24"/>
      <c r="D1533" s="23"/>
      <c r="E1533" s="24"/>
      <c r="F1533" s="22"/>
      <c r="G1533" s="26" t="str">
        <f t="shared" si="23"/>
        <v/>
      </c>
      <c r="H1533" s="25" t="str">
        <f>(IF((COUNTBLANK(E1533))=1,"",(IF((ISERROR((VLOOKUP((IF((VALUE((TEXT(F1533,"mmdd"))))&gt;=801,(YEAR(F1533)),(YEAR(F1533)))),'Master Roster Data'!$M$1721:$N$1730,2,FALSE)))),"Player Appears to Be Too Old or Too Young",(VLOOKUP((IF((VALUE((TEXT(F1533,"mmdd"))))&gt;=801,(YEAR(F1533)),(YEAR(F1533)))),'Master Roster Data'!$M$1721:$N$1730,2,FALSE))))))</f>
        <v/>
      </c>
      <c r="J1533" s="13"/>
    </row>
    <row r="1534" spans="2:10" ht="15" x14ac:dyDescent="0.2">
      <c r="B1534" s="23"/>
      <c r="C1534" s="24"/>
      <c r="D1534" s="23"/>
      <c r="E1534" s="24"/>
      <c r="F1534" s="22"/>
      <c r="G1534" s="26" t="str">
        <f t="shared" si="23"/>
        <v/>
      </c>
      <c r="H1534" s="25" t="str">
        <f>(IF((COUNTBLANK(E1534))=1,"",(IF((ISERROR((VLOOKUP((IF((VALUE((TEXT(F1534,"mmdd"))))&gt;=801,(YEAR(F1534)),(YEAR(F1534)))),'Master Roster Data'!$M$1721:$N$1730,2,FALSE)))),"Player Appears to Be Too Old or Too Young",(VLOOKUP((IF((VALUE((TEXT(F1534,"mmdd"))))&gt;=801,(YEAR(F1534)),(YEAR(F1534)))),'Master Roster Data'!$M$1721:$N$1730,2,FALSE))))))</f>
        <v/>
      </c>
      <c r="J1534" s="13"/>
    </row>
    <row r="1535" spans="2:10" ht="15" x14ac:dyDescent="0.2">
      <c r="B1535" s="23"/>
      <c r="C1535" s="24"/>
      <c r="D1535" s="23"/>
      <c r="E1535" s="24"/>
      <c r="F1535" s="22"/>
      <c r="G1535" s="26" t="str">
        <f t="shared" si="23"/>
        <v/>
      </c>
      <c r="H1535" s="25" t="str">
        <f>(IF((COUNTBLANK(E1535))=1,"",(IF((ISERROR((VLOOKUP((IF((VALUE((TEXT(F1535,"mmdd"))))&gt;=801,(YEAR(F1535)),(YEAR(F1535)))),'Master Roster Data'!$M$1721:$N$1730,2,FALSE)))),"Player Appears to Be Too Old or Too Young",(VLOOKUP((IF((VALUE((TEXT(F1535,"mmdd"))))&gt;=801,(YEAR(F1535)),(YEAR(F1535)))),'Master Roster Data'!$M$1721:$N$1730,2,FALSE))))))</f>
        <v/>
      </c>
      <c r="J1535" s="13"/>
    </row>
    <row r="1536" spans="2:10" ht="15" x14ac:dyDescent="0.2">
      <c r="B1536" s="23"/>
      <c r="C1536" s="24"/>
      <c r="D1536" s="23"/>
      <c r="E1536" s="24"/>
      <c r="F1536" s="22"/>
      <c r="G1536" s="26" t="str">
        <f t="shared" si="23"/>
        <v/>
      </c>
      <c r="H1536" s="25" t="str">
        <f>(IF((COUNTBLANK(E1536))=1,"",(IF((ISERROR((VLOOKUP((IF((VALUE((TEXT(F1536,"mmdd"))))&gt;=801,(YEAR(F1536)),(YEAR(F1536)))),'Master Roster Data'!$M$1721:$N$1730,2,FALSE)))),"Player Appears to Be Too Old or Too Young",(VLOOKUP((IF((VALUE((TEXT(F1536,"mmdd"))))&gt;=801,(YEAR(F1536)),(YEAR(F1536)))),'Master Roster Data'!$M$1721:$N$1730,2,FALSE))))))</f>
        <v/>
      </c>
      <c r="J1536" s="13"/>
    </row>
    <row r="1537" spans="2:10" ht="15" x14ac:dyDescent="0.2">
      <c r="B1537" s="23"/>
      <c r="C1537" s="24"/>
      <c r="D1537" s="23"/>
      <c r="E1537" s="24"/>
      <c r="F1537" s="22"/>
      <c r="G1537" s="26" t="str">
        <f t="shared" si="23"/>
        <v/>
      </c>
      <c r="H1537" s="25" t="str">
        <f>(IF((COUNTBLANK(E1537))=1,"",(IF((ISERROR((VLOOKUP((IF((VALUE((TEXT(F1537,"mmdd"))))&gt;=801,(YEAR(F1537)),(YEAR(F1537)))),'Master Roster Data'!$M$1721:$N$1730,2,FALSE)))),"Player Appears to Be Too Old or Too Young",(VLOOKUP((IF((VALUE((TEXT(F1537,"mmdd"))))&gt;=801,(YEAR(F1537)),(YEAR(F1537)))),'Master Roster Data'!$M$1721:$N$1730,2,FALSE))))))</f>
        <v/>
      </c>
      <c r="J1537" s="13"/>
    </row>
    <row r="1538" spans="2:10" ht="15" x14ac:dyDescent="0.2">
      <c r="B1538" s="23"/>
      <c r="C1538" s="24"/>
      <c r="D1538" s="23"/>
      <c r="E1538" s="24"/>
      <c r="F1538" s="22"/>
      <c r="G1538" s="26" t="str">
        <f t="shared" si="23"/>
        <v/>
      </c>
      <c r="H1538" s="25" t="str">
        <f>(IF((COUNTBLANK(E1538))=1,"",(IF((ISERROR((VLOOKUP((IF((VALUE((TEXT(F1538,"mmdd"))))&gt;=801,(YEAR(F1538)),(YEAR(F1538)))),'Master Roster Data'!$M$1721:$N$1730,2,FALSE)))),"Player Appears to Be Too Old or Too Young",(VLOOKUP((IF((VALUE((TEXT(F1538,"mmdd"))))&gt;=801,(YEAR(F1538)),(YEAR(F1538)))),'Master Roster Data'!$M$1721:$N$1730,2,FALSE))))))</f>
        <v/>
      </c>
      <c r="J1538" s="13"/>
    </row>
    <row r="1539" spans="2:10" ht="15" x14ac:dyDescent="0.2">
      <c r="B1539" s="23"/>
      <c r="C1539" s="24"/>
      <c r="D1539" s="23"/>
      <c r="E1539" s="24"/>
      <c r="F1539" s="22"/>
      <c r="G1539" s="26" t="str">
        <f t="shared" si="23"/>
        <v/>
      </c>
      <c r="H1539" s="25" t="str">
        <f>(IF((COUNTBLANK(E1539))=1,"",(IF((ISERROR((VLOOKUP((IF((VALUE((TEXT(F1539,"mmdd"))))&gt;=801,(YEAR(F1539)),(YEAR(F1539)))),'Master Roster Data'!$M$1721:$N$1730,2,FALSE)))),"Player Appears to Be Too Old or Too Young",(VLOOKUP((IF((VALUE((TEXT(F1539,"mmdd"))))&gt;=801,(YEAR(F1539)),(YEAR(F1539)))),'Master Roster Data'!$M$1721:$N$1730,2,FALSE))))))</f>
        <v/>
      </c>
      <c r="J1539" s="13"/>
    </row>
    <row r="1540" spans="2:10" ht="15" x14ac:dyDescent="0.2">
      <c r="B1540" s="23"/>
      <c r="C1540" s="24"/>
      <c r="D1540" s="23"/>
      <c r="E1540" s="24"/>
      <c r="F1540" s="22"/>
      <c r="G1540" s="26" t="str">
        <f t="shared" si="23"/>
        <v/>
      </c>
      <c r="H1540" s="25" t="str">
        <f>(IF((COUNTBLANK(E1540))=1,"",(IF((ISERROR((VLOOKUP((IF((VALUE((TEXT(F1540,"mmdd"))))&gt;=801,(YEAR(F1540)),(YEAR(F1540)))),'Master Roster Data'!$M$1721:$N$1730,2,FALSE)))),"Player Appears to Be Too Old or Too Young",(VLOOKUP((IF((VALUE((TEXT(F1540,"mmdd"))))&gt;=801,(YEAR(F1540)),(YEAR(F1540)))),'Master Roster Data'!$M$1721:$N$1730,2,FALSE))))))</f>
        <v/>
      </c>
      <c r="J1540" s="13"/>
    </row>
    <row r="1541" spans="2:10" ht="15" x14ac:dyDescent="0.2">
      <c r="B1541" s="23"/>
      <c r="C1541" s="24"/>
      <c r="D1541" s="23"/>
      <c r="E1541" s="24"/>
      <c r="F1541" s="22"/>
      <c r="G1541" s="26" t="str">
        <f t="shared" si="23"/>
        <v/>
      </c>
      <c r="H1541" s="25" t="str">
        <f>(IF((COUNTBLANK(E1541))=1,"",(IF((ISERROR((VLOOKUP((IF((VALUE((TEXT(F1541,"mmdd"))))&gt;=801,(YEAR(F1541)),(YEAR(F1541)))),'Master Roster Data'!$M$1721:$N$1730,2,FALSE)))),"Player Appears to Be Too Old or Too Young",(VLOOKUP((IF((VALUE((TEXT(F1541,"mmdd"))))&gt;=801,(YEAR(F1541)),(YEAR(F1541)))),'Master Roster Data'!$M$1721:$N$1730,2,FALSE))))))</f>
        <v/>
      </c>
      <c r="J1541" s="13"/>
    </row>
    <row r="1542" spans="2:10" ht="15" x14ac:dyDescent="0.2">
      <c r="B1542" s="23"/>
      <c r="C1542" s="24"/>
      <c r="D1542" s="23"/>
      <c r="E1542" s="24"/>
      <c r="F1542" s="22"/>
      <c r="G1542" s="26" t="str">
        <f t="shared" ref="G1542:G1605" si="24">(IF(H1542&gt;(MID(B1542,1,3)),"Waiver Required",""))</f>
        <v/>
      </c>
      <c r="H1542" s="25" t="str">
        <f>(IF((COUNTBLANK(E1542))=1,"",(IF((ISERROR((VLOOKUP((IF((VALUE((TEXT(F1542,"mmdd"))))&gt;=801,(YEAR(F1542)),(YEAR(F1542)))),'Master Roster Data'!$M$1721:$N$1730,2,FALSE)))),"Player Appears to Be Too Old or Too Young",(VLOOKUP((IF((VALUE((TEXT(F1542,"mmdd"))))&gt;=801,(YEAR(F1542)),(YEAR(F1542)))),'Master Roster Data'!$M$1721:$N$1730,2,FALSE))))))</f>
        <v/>
      </c>
      <c r="J1542" s="13"/>
    </row>
    <row r="1543" spans="2:10" ht="15" x14ac:dyDescent="0.2">
      <c r="B1543" s="23"/>
      <c r="C1543" s="24"/>
      <c r="D1543" s="23"/>
      <c r="E1543" s="24"/>
      <c r="F1543" s="22"/>
      <c r="G1543" s="26" t="str">
        <f t="shared" si="24"/>
        <v/>
      </c>
      <c r="H1543" s="25" t="str">
        <f>(IF((COUNTBLANK(E1543))=1,"",(IF((ISERROR((VLOOKUP((IF((VALUE((TEXT(F1543,"mmdd"))))&gt;=801,(YEAR(F1543)),(YEAR(F1543)))),'Master Roster Data'!$M$1721:$N$1730,2,FALSE)))),"Player Appears to Be Too Old or Too Young",(VLOOKUP((IF((VALUE((TEXT(F1543,"mmdd"))))&gt;=801,(YEAR(F1543)),(YEAR(F1543)))),'Master Roster Data'!$M$1721:$N$1730,2,FALSE))))))</f>
        <v/>
      </c>
      <c r="J1543" s="13"/>
    </row>
    <row r="1544" spans="2:10" ht="15" x14ac:dyDescent="0.2">
      <c r="B1544" s="23"/>
      <c r="C1544" s="24"/>
      <c r="D1544" s="23"/>
      <c r="E1544" s="24"/>
      <c r="F1544" s="22"/>
      <c r="G1544" s="26" t="str">
        <f t="shared" si="24"/>
        <v/>
      </c>
      <c r="H1544" s="25" t="str">
        <f>(IF((COUNTBLANK(E1544))=1,"",(IF((ISERROR((VLOOKUP((IF((VALUE((TEXT(F1544,"mmdd"))))&gt;=801,(YEAR(F1544)),(YEAR(F1544)))),'Master Roster Data'!$M$1721:$N$1730,2,FALSE)))),"Player Appears to Be Too Old or Too Young",(VLOOKUP((IF((VALUE((TEXT(F1544,"mmdd"))))&gt;=801,(YEAR(F1544)),(YEAR(F1544)))),'Master Roster Data'!$M$1721:$N$1730,2,FALSE))))))</f>
        <v/>
      </c>
      <c r="J1544" s="13"/>
    </row>
    <row r="1545" spans="2:10" ht="15" x14ac:dyDescent="0.2">
      <c r="B1545" s="23"/>
      <c r="C1545" s="24"/>
      <c r="D1545" s="23"/>
      <c r="E1545" s="24"/>
      <c r="F1545" s="22"/>
      <c r="G1545" s="26" t="str">
        <f t="shared" si="24"/>
        <v/>
      </c>
      <c r="H1545" s="25" t="str">
        <f>(IF((COUNTBLANK(E1545))=1,"",(IF((ISERROR((VLOOKUP((IF((VALUE((TEXT(F1545,"mmdd"))))&gt;=801,(YEAR(F1545)),(YEAR(F1545)))),'Master Roster Data'!$M$1721:$N$1730,2,FALSE)))),"Player Appears to Be Too Old or Too Young",(VLOOKUP((IF((VALUE((TEXT(F1545,"mmdd"))))&gt;=801,(YEAR(F1545)),(YEAR(F1545)))),'Master Roster Data'!$M$1721:$N$1730,2,FALSE))))))</f>
        <v/>
      </c>
      <c r="J1545" s="13"/>
    </row>
    <row r="1546" spans="2:10" ht="15" x14ac:dyDescent="0.2">
      <c r="B1546" s="23"/>
      <c r="C1546" s="24"/>
      <c r="D1546" s="23"/>
      <c r="E1546" s="24"/>
      <c r="F1546" s="22"/>
      <c r="G1546" s="26" t="str">
        <f t="shared" si="24"/>
        <v/>
      </c>
      <c r="H1546" s="25" t="str">
        <f>(IF((COUNTBLANK(E1546))=1,"",(IF((ISERROR((VLOOKUP((IF((VALUE((TEXT(F1546,"mmdd"))))&gt;=801,(YEAR(F1546)),(YEAR(F1546)))),'Master Roster Data'!$M$1721:$N$1730,2,FALSE)))),"Player Appears to Be Too Old or Too Young",(VLOOKUP((IF((VALUE((TEXT(F1546,"mmdd"))))&gt;=801,(YEAR(F1546)),(YEAR(F1546)))),'Master Roster Data'!$M$1721:$N$1730,2,FALSE))))))</f>
        <v/>
      </c>
      <c r="J1546" s="13"/>
    </row>
    <row r="1547" spans="2:10" ht="15" x14ac:dyDescent="0.2">
      <c r="B1547" s="23"/>
      <c r="C1547" s="24"/>
      <c r="D1547" s="23"/>
      <c r="E1547" s="24"/>
      <c r="F1547" s="22"/>
      <c r="G1547" s="26" t="str">
        <f t="shared" si="24"/>
        <v/>
      </c>
      <c r="H1547" s="25" t="str">
        <f>(IF((COUNTBLANK(E1547))=1,"",(IF((ISERROR((VLOOKUP((IF((VALUE((TEXT(F1547,"mmdd"))))&gt;=801,(YEAR(F1547)),(YEAR(F1547)))),'Master Roster Data'!$M$1721:$N$1730,2,FALSE)))),"Player Appears to Be Too Old or Too Young",(VLOOKUP((IF((VALUE((TEXT(F1547,"mmdd"))))&gt;=801,(YEAR(F1547)),(YEAR(F1547)))),'Master Roster Data'!$M$1721:$N$1730,2,FALSE))))))</f>
        <v/>
      </c>
      <c r="J1547" s="13"/>
    </row>
    <row r="1548" spans="2:10" ht="15" x14ac:dyDescent="0.2">
      <c r="B1548" s="23"/>
      <c r="C1548" s="24"/>
      <c r="D1548" s="23"/>
      <c r="E1548" s="24"/>
      <c r="F1548" s="22"/>
      <c r="G1548" s="26" t="str">
        <f t="shared" si="24"/>
        <v/>
      </c>
      <c r="H1548" s="25" t="str">
        <f>(IF((COUNTBLANK(E1548))=1,"",(IF((ISERROR((VLOOKUP((IF((VALUE((TEXT(F1548,"mmdd"))))&gt;=801,(YEAR(F1548)),(YEAR(F1548)))),'Master Roster Data'!$M$1721:$N$1730,2,FALSE)))),"Player Appears to Be Too Old or Too Young",(VLOOKUP((IF((VALUE((TEXT(F1548,"mmdd"))))&gt;=801,(YEAR(F1548)),(YEAR(F1548)))),'Master Roster Data'!$M$1721:$N$1730,2,FALSE))))))</f>
        <v/>
      </c>
      <c r="J1548" s="13"/>
    </row>
    <row r="1549" spans="2:10" ht="15" x14ac:dyDescent="0.2">
      <c r="B1549" s="23"/>
      <c r="C1549" s="24"/>
      <c r="D1549" s="23"/>
      <c r="E1549" s="24"/>
      <c r="F1549" s="22"/>
      <c r="G1549" s="26" t="str">
        <f t="shared" si="24"/>
        <v/>
      </c>
      <c r="H1549" s="25" t="str">
        <f>(IF((COUNTBLANK(E1549))=1,"",(IF((ISERROR((VLOOKUP((IF((VALUE((TEXT(F1549,"mmdd"))))&gt;=801,(YEAR(F1549)),(YEAR(F1549)))),'Master Roster Data'!$M$1721:$N$1730,2,FALSE)))),"Player Appears to Be Too Old or Too Young",(VLOOKUP((IF((VALUE((TEXT(F1549,"mmdd"))))&gt;=801,(YEAR(F1549)),(YEAR(F1549)))),'Master Roster Data'!$M$1721:$N$1730,2,FALSE))))))</f>
        <v/>
      </c>
      <c r="J1549" s="13"/>
    </row>
    <row r="1550" spans="2:10" ht="15" x14ac:dyDescent="0.2">
      <c r="B1550" s="23"/>
      <c r="C1550" s="24"/>
      <c r="D1550" s="23"/>
      <c r="E1550" s="24"/>
      <c r="F1550" s="22"/>
      <c r="G1550" s="26" t="str">
        <f t="shared" si="24"/>
        <v/>
      </c>
      <c r="H1550" s="25" t="str">
        <f>(IF((COUNTBLANK(E1550))=1,"",(IF((ISERROR((VLOOKUP((IF((VALUE((TEXT(F1550,"mmdd"))))&gt;=801,(YEAR(F1550)),(YEAR(F1550)))),'Master Roster Data'!$M$1721:$N$1730,2,FALSE)))),"Player Appears to Be Too Old or Too Young",(VLOOKUP((IF((VALUE((TEXT(F1550,"mmdd"))))&gt;=801,(YEAR(F1550)),(YEAR(F1550)))),'Master Roster Data'!$M$1721:$N$1730,2,FALSE))))))</f>
        <v/>
      </c>
      <c r="J1550" s="13"/>
    </row>
    <row r="1551" spans="2:10" ht="15" x14ac:dyDescent="0.2">
      <c r="B1551" s="23"/>
      <c r="C1551" s="24"/>
      <c r="D1551" s="23"/>
      <c r="E1551" s="24"/>
      <c r="F1551" s="22"/>
      <c r="G1551" s="26" t="str">
        <f t="shared" si="24"/>
        <v/>
      </c>
      <c r="H1551" s="25" t="str">
        <f>(IF((COUNTBLANK(E1551))=1,"",(IF((ISERROR((VLOOKUP((IF((VALUE((TEXT(F1551,"mmdd"))))&gt;=801,(YEAR(F1551)),(YEAR(F1551)))),'Master Roster Data'!$M$1721:$N$1730,2,FALSE)))),"Player Appears to Be Too Old or Too Young",(VLOOKUP((IF((VALUE((TEXT(F1551,"mmdd"))))&gt;=801,(YEAR(F1551)),(YEAR(F1551)))),'Master Roster Data'!$M$1721:$N$1730,2,FALSE))))))</f>
        <v/>
      </c>
      <c r="J1551" s="13"/>
    </row>
    <row r="1552" spans="2:10" ht="15" x14ac:dyDescent="0.2">
      <c r="B1552" s="23"/>
      <c r="C1552" s="24"/>
      <c r="D1552" s="23"/>
      <c r="E1552" s="24"/>
      <c r="F1552" s="22"/>
      <c r="G1552" s="26" t="str">
        <f t="shared" si="24"/>
        <v/>
      </c>
      <c r="H1552" s="25" t="str">
        <f>(IF((COUNTBLANK(E1552))=1,"",(IF((ISERROR((VLOOKUP((IF((VALUE((TEXT(F1552,"mmdd"))))&gt;=801,(YEAR(F1552)),(YEAR(F1552)))),'Master Roster Data'!$M$1721:$N$1730,2,FALSE)))),"Player Appears to Be Too Old or Too Young",(VLOOKUP((IF((VALUE((TEXT(F1552,"mmdd"))))&gt;=801,(YEAR(F1552)),(YEAR(F1552)))),'Master Roster Data'!$M$1721:$N$1730,2,FALSE))))))</f>
        <v/>
      </c>
      <c r="J1552" s="13"/>
    </row>
    <row r="1553" spans="2:10" ht="15" x14ac:dyDescent="0.2">
      <c r="B1553" s="23"/>
      <c r="C1553" s="24"/>
      <c r="D1553" s="23"/>
      <c r="E1553" s="24"/>
      <c r="F1553" s="22"/>
      <c r="G1553" s="26" t="str">
        <f t="shared" si="24"/>
        <v/>
      </c>
      <c r="H1553" s="25" t="str">
        <f>(IF((COUNTBLANK(E1553))=1,"",(IF((ISERROR((VLOOKUP((IF((VALUE((TEXT(F1553,"mmdd"))))&gt;=801,(YEAR(F1553)),(YEAR(F1553)))),'Master Roster Data'!$M$1721:$N$1730,2,FALSE)))),"Player Appears to Be Too Old or Too Young",(VLOOKUP((IF((VALUE((TEXT(F1553,"mmdd"))))&gt;=801,(YEAR(F1553)),(YEAR(F1553)))),'Master Roster Data'!$M$1721:$N$1730,2,FALSE))))))</f>
        <v/>
      </c>
      <c r="J1553" s="13"/>
    </row>
    <row r="1554" spans="2:10" ht="15" x14ac:dyDescent="0.2">
      <c r="B1554" s="23"/>
      <c r="C1554" s="24"/>
      <c r="D1554" s="23"/>
      <c r="E1554" s="24"/>
      <c r="F1554" s="22"/>
      <c r="G1554" s="26" t="str">
        <f t="shared" si="24"/>
        <v/>
      </c>
      <c r="H1554" s="25" t="str">
        <f>(IF((COUNTBLANK(E1554))=1,"",(IF((ISERROR((VLOOKUP((IF((VALUE((TEXT(F1554,"mmdd"))))&gt;=801,(YEAR(F1554)),(YEAR(F1554)))),'Master Roster Data'!$M$1721:$N$1730,2,FALSE)))),"Player Appears to Be Too Old or Too Young",(VLOOKUP((IF((VALUE((TEXT(F1554,"mmdd"))))&gt;=801,(YEAR(F1554)),(YEAR(F1554)))),'Master Roster Data'!$M$1721:$N$1730,2,FALSE))))))</f>
        <v/>
      </c>
      <c r="J1554" s="13"/>
    </row>
    <row r="1555" spans="2:10" ht="15" x14ac:dyDescent="0.2">
      <c r="B1555" s="23"/>
      <c r="C1555" s="24"/>
      <c r="D1555" s="23"/>
      <c r="E1555" s="24"/>
      <c r="F1555" s="22"/>
      <c r="G1555" s="26" t="str">
        <f t="shared" si="24"/>
        <v/>
      </c>
      <c r="H1555" s="25" t="str">
        <f>(IF((COUNTBLANK(E1555))=1,"",(IF((ISERROR((VLOOKUP((IF((VALUE((TEXT(F1555,"mmdd"))))&gt;=801,(YEAR(F1555)),(YEAR(F1555)))),'Master Roster Data'!$M$1721:$N$1730,2,FALSE)))),"Player Appears to Be Too Old or Too Young",(VLOOKUP((IF((VALUE((TEXT(F1555,"mmdd"))))&gt;=801,(YEAR(F1555)),(YEAR(F1555)))),'Master Roster Data'!$M$1721:$N$1730,2,FALSE))))))</f>
        <v/>
      </c>
      <c r="J1555" s="13"/>
    </row>
    <row r="1556" spans="2:10" ht="15" x14ac:dyDescent="0.2">
      <c r="B1556" s="23"/>
      <c r="C1556" s="24"/>
      <c r="D1556" s="23"/>
      <c r="E1556" s="24"/>
      <c r="F1556" s="22"/>
      <c r="G1556" s="26" t="str">
        <f t="shared" si="24"/>
        <v/>
      </c>
      <c r="H1556" s="25" t="str">
        <f>(IF((COUNTBLANK(E1556))=1,"",(IF((ISERROR((VLOOKUP((IF((VALUE((TEXT(F1556,"mmdd"))))&gt;=801,(YEAR(F1556)),(YEAR(F1556)))),'Master Roster Data'!$M$1721:$N$1730,2,FALSE)))),"Player Appears to Be Too Old or Too Young",(VLOOKUP((IF((VALUE((TEXT(F1556,"mmdd"))))&gt;=801,(YEAR(F1556)),(YEAR(F1556)))),'Master Roster Data'!$M$1721:$N$1730,2,FALSE))))))</f>
        <v/>
      </c>
      <c r="J1556" s="13"/>
    </row>
    <row r="1557" spans="2:10" ht="15" x14ac:dyDescent="0.2">
      <c r="B1557" s="23"/>
      <c r="C1557" s="24"/>
      <c r="D1557" s="23"/>
      <c r="E1557" s="24"/>
      <c r="F1557" s="22"/>
      <c r="G1557" s="26" t="str">
        <f t="shared" si="24"/>
        <v/>
      </c>
      <c r="H1557" s="25" t="str">
        <f>(IF((COUNTBLANK(E1557))=1,"",(IF((ISERROR((VLOOKUP((IF((VALUE((TEXT(F1557,"mmdd"))))&gt;=801,(YEAR(F1557)),(YEAR(F1557)))),'Master Roster Data'!$M$1721:$N$1730,2,FALSE)))),"Player Appears to Be Too Old or Too Young",(VLOOKUP((IF((VALUE((TEXT(F1557,"mmdd"))))&gt;=801,(YEAR(F1557)),(YEAR(F1557)))),'Master Roster Data'!$M$1721:$N$1730,2,FALSE))))))</f>
        <v/>
      </c>
      <c r="J1557" s="13"/>
    </row>
    <row r="1558" spans="2:10" ht="15" x14ac:dyDescent="0.2">
      <c r="B1558" s="23"/>
      <c r="C1558" s="24"/>
      <c r="D1558" s="23"/>
      <c r="E1558" s="24"/>
      <c r="F1558" s="22"/>
      <c r="G1558" s="26" t="str">
        <f t="shared" si="24"/>
        <v/>
      </c>
      <c r="H1558" s="25" t="str">
        <f>(IF((COUNTBLANK(E1558))=1,"",(IF((ISERROR((VLOOKUP((IF((VALUE((TEXT(F1558,"mmdd"))))&gt;=801,(YEAR(F1558)),(YEAR(F1558)))),'Master Roster Data'!$M$1721:$N$1730,2,FALSE)))),"Player Appears to Be Too Old or Too Young",(VLOOKUP((IF((VALUE((TEXT(F1558,"mmdd"))))&gt;=801,(YEAR(F1558)),(YEAR(F1558)))),'Master Roster Data'!$M$1721:$N$1730,2,FALSE))))))</f>
        <v/>
      </c>
      <c r="J1558" s="13"/>
    </row>
    <row r="1559" spans="2:10" ht="15" x14ac:dyDescent="0.2">
      <c r="B1559" s="23"/>
      <c r="C1559" s="24"/>
      <c r="D1559" s="23"/>
      <c r="E1559" s="24"/>
      <c r="F1559" s="22"/>
      <c r="G1559" s="26" t="str">
        <f t="shared" si="24"/>
        <v/>
      </c>
      <c r="H1559" s="25" t="str">
        <f>(IF((COUNTBLANK(E1559))=1,"",(IF((ISERROR((VLOOKUP((IF((VALUE((TEXT(F1559,"mmdd"))))&gt;=801,(YEAR(F1559)),(YEAR(F1559)))),'Master Roster Data'!$M$1721:$N$1730,2,FALSE)))),"Player Appears to Be Too Old or Too Young",(VLOOKUP((IF((VALUE((TEXT(F1559,"mmdd"))))&gt;=801,(YEAR(F1559)),(YEAR(F1559)))),'Master Roster Data'!$M$1721:$N$1730,2,FALSE))))))</f>
        <v/>
      </c>
      <c r="J1559" s="13"/>
    </row>
    <row r="1560" spans="2:10" ht="15" x14ac:dyDescent="0.2">
      <c r="B1560" s="23"/>
      <c r="C1560" s="24"/>
      <c r="D1560" s="23"/>
      <c r="E1560" s="24"/>
      <c r="F1560" s="22"/>
      <c r="G1560" s="26" t="str">
        <f t="shared" si="24"/>
        <v/>
      </c>
      <c r="H1560" s="25" t="str">
        <f>(IF((COUNTBLANK(E1560))=1,"",(IF((ISERROR((VLOOKUP((IF((VALUE((TEXT(F1560,"mmdd"))))&gt;=801,(YEAR(F1560)),(YEAR(F1560)))),'Master Roster Data'!$M$1721:$N$1730,2,FALSE)))),"Player Appears to Be Too Old or Too Young",(VLOOKUP((IF((VALUE((TEXT(F1560,"mmdd"))))&gt;=801,(YEAR(F1560)),(YEAR(F1560)))),'Master Roster Data'!$M$1721:$N$1730,2,FALSE))))))</f>
        <v/>
      </c>
      <c r="J1560" s="13"/>
    </row>
    <row r="1561" spans="2:10" ht="15" x14ac:dyDescent="0.2">
      <c r="B1561" s="23"/>
      <c r="C1561" s="24"/>
      <c r="D1561" s="23"/>
      <c r="E1561" s="24"/>
      <c r="F1561" s="22"/>
      <c r="G1561" s="26" t="str">
        <f t="shared" si="24"/>
        <v/>
      </c>
      <c r="H1561" s="25" t="str">
        <f>(IF((COUNTBLANK(E1561))=1,"",(IF((ISERROR((VLOOKUP((IF((VALUE((TEXT(F1561,"mmdd"))))&gt;=801,(YEAR(F1561)),(YEAR(F1561)))),'Master Roster Data'!$M$1721:$N$1730,2,FALSE)))),"Player Appears to Be Too Old or Too Young",(VLOOKUP((IF((VALUE((TEXT(F1561,"mmdd"))))&gt;=801,(YEAR(F1561)),(YEAR(F1561)))),'Master Roster Data'!$M$1721:$N$1730,2,FALSE))))))</f>
        <v/>
      </c>
      <c r="J1561" s="13"/>
    </row>
    <row r="1562" spans="2:10" ht="15" x14ac:dyDescent="0.2">
      <c r="B1562" s="23"/>
      <c r="C1562" s="24"/>
      <c r="D1562" s="23"/>
      <c r="E1562" s="24"/>
      <c r="F1562" s="22"/>
      <c r="G1562" s="26" t="str">
        <f t="shared" si="24"/>
        <v/>
      </c>
      <c r="H1562" s="25" t="str">
        <f>(IF((COUNTBLANK(E1562))=1,"",(IF((ISERROR((VLOOKUP((IF((VALUE((TEXT(F1562,"mmdd"))))&gt;=801,(YEAR(F1562)),(YEAR(F1562)))),'Master Roster Data'!$M$1721:$N$1730,2,FALSE)))),"Player Appears to Be Too Old or Too Young",(VLOOKUP((IF((VALUE((TEXT(F1562,"mmdd"))))&gt;=801,(YEAR(F1562)),(YEAR(F1562)))),'Master Roster Data'!$M$1721:$N$1730,2,FALSE))))))</f>
        <v/>
      </c>
      <c r="J1562" s="13"/>
    </row>
    <row r="1563" spans="2:10" ht="15" x14ac:dyDescent="0.2">
      <c r="B1563" s="23"/>
      <c r="C1563" s="24"/>
      <c r="D1563" s="23"/>
      <c r="E1563" s="24"/>
      <c r="F1563" s="22"/>
      <c r="G1563" s="26" t="str">
        <f t="shared" si="24"/>
        <v/>
      </c>
      <c r="H1563" s="25" t="str">
        <f>(IF((COUNTBLANK(E1563))=1,"",(IF((ISERROR((VLOOKUP((IF((VALUE((TEXT(F1563,"mmdd"))))&gt;=801,(YEAR(F1563)),(YEAR(F1563)))),'Master Roster Data'!$M$1721:$N$1730,2,FALSE)))),"Player Appears to Be Too Old or Too Young",(VLOOKUP((IF((VALUE((TEXT(F1563,"mmdd"))))&gt;=801,(YEAR(F1563)),(YEAR(F1563)))),'Master Roster Data'!$M$1721:$N$1730,2,FALSE))))))</f>
        <v/>
      </c>
      <c r="J1563" s="13"/>
    </row>
    <row r="1564" spans="2:10" ht="15" x14ac:dyDescent="0.2">
      <c r="B1564" s="23"/>
      <c r="C1564" s="24"/>
      <c r="D1564" s="23"/>
      <c r="E1564" s="24"/>
      <c r="F1564" s="22"/>
      <c r="G1564" s="26" t="str">
        <f t="shared" si="24"/>
        <v/>
      </c>
      <c r="H1564" s="25" t="str">
        <f>(IF((COUNTBLANK(E1564))=1,"",(IF((ISERROR((VLOOKUP((IF((VALUE((TEXT(F1564,"mmdd"))))&gt;=801,(YEAR(F1564)),(YEAR(F1564)))),'Master Roster Data'!$M$1721:$N$1730,2,FALSE)))),"Player Appears to Be Too Old or Too Young",(VLOOKUP((IF((VALUE((TEXT(F1564,"mmdd"))))&gt;=801,(YEAR(F1564)),(YEAR(F1564)))),'Master Roster Data'!$M$1721:$N$1730,2,FALSE))))))</f>
        <v/>
      </c>
      <c r="J1564" s="13"/>
    </row>
    <row r="1565" spans="2:10" ht="15" x14ac:dyDescent="0.2">
      <c r="B1565" s="23"/>
      <c r="C1565" s="24"/>
      <c r="D1565" s="23"/>
      <c r="E1565" s="24"/>
      <c r="F1565" s="22"/>
      <c r="G1565" s="26" t="str">
        <f t="shared" si="24"/>
        <v/>
      </c>
      <c r="H1565" s="25" t="str">
        <f>(IF((COUNTBLANK(E1565))=1,"",(IF((ISERROR((VLOOKUP((IF((VALUE((TEXT(F1565,"mmdd"))))&gt;=801,(YEAR(F1565)),(YEAR(F1565)))),'Master Roster Data'!$M$1721:$N$1730,2,FALSE)))),"Player Appears to Be Too Old or Too Young",(VLOOKUP((IF((VALUE((TEXT(F1565,"mmdd"))))&gt;=801,(YEAR(F1565)),(YEAR(F1565)))),'Master Roster Data'!$M$1721:$N$1730,2,FALSE))))))</f>
        <v/>
      </c>
      <c r="J1565" s="13"/>
    </row>
    <row r="1566" spans="2:10" ht="15" x14ac:dyDescent="0.2">
      <c r="B1566" s="23"/>
      <c r="C1566" s="24"/>
      <c r="D1566" s="23"/>
      <c r="E1566" s="24"/>
      <c r="F1566" s="22"/>
      <c r="G1566" s="26" t="str">
        <f t="shared" si="24"/>
        <v/>
      </c>
      <c r="H1566" s="25" t="str">
        <f>(IF((COUNTBLANK(E1566))=1,"",(IF((ISERROR((VLOOKUP((IF((VALUE((TEXT(F1566,"mmdd"))))&gt;=801,(YEAR(F1566)),(YEAR(F1566)))),'Master Roster Data'!$M$1721:$N$1730,2,FALSE)))),"Player Appears to Be Too Old or Too Young",(VLOOKUP((IF((VALUE((TEXT(F1566,"mmdd"))))&gt;=801,(YEAR(F1566)),(YEAR(F1566)))),'Master Roster Data'!$M$1721:$N$1730,2,FALSE))))))</f>
        <v/>
      </c>
      <c r="J1566" s="13"/>
    </row>
    <row r="1567" spans="2:10" ht="15" x14ac:dyDescent="0.2">
      <c r="B1567" s="23"/>
      <c r="C1567" s="24"/>
      <c r="D1567" s="23"/>
      <c r="E1567" s="24"/>
      <c r="F1567" s="22"/>
      <c r="G1567" s="26" t="str">
        <f t="shared" si="24"/>
        <v/>
      </c>
      <c r="H1567" s="25" t="str">
        <f>(IF((COUNTBLANK(E1567))=1,"",(IF((ISERROR((VLOOKUP((IF((VALUE((TEXT(F1567,"mmdd"))))&gt;=801,(YEAR(F1567)),(YEAR(F1567)))),'Master Roster Data'!$M$1721:$N$1730,2,FALSE)))),"Player Appears to Be Too Old or Too Young",(VLOOKUP((IF((VALUE((TEXT(F1567,"mmdd"))))&gt;=801,(YEAR(F1567)),(YEAR(F1567)))),'Master Roster Data'!$M$1721:$N$1730,2,FALSE))))))</f>
        <v/>
      </c>
      <c r="J1567" s="13"/>
    </row>
    <row r="1568" spans="2:10" ht="15" x14ac:dyDescent="0.2">
      <c r="B1568" s="23"/>
      <c r="C1568" s="24"/>
      <c r="D1568" s="23"/>
      <c r="E1568" s="24"/>
      <c r="F1568" s="22"/>
      <c r="G1568" s="26" t="str">
        <f t="shared" si="24"/>
        <v/>
      </c>
      <c r="H1568" s="25" t="str">
        <f>(IF((COUNTBLANK(E1568))=1,"",(IF((ISERROR((VLOOKUP((IF((VALUE((TEXT(F1568,"mmdd"))))&gt;=801,(YEAR(F1568)),(YEAR(F1568)))),'Master Roster Data'!$M$1721:$N$1730,2,FALSE)))),"Player Appears to Be Too Old or Too Young",(VLOOKUP((IF((VALUE((TEXT(F1568,"mmdd"))))&gt;=801,(YEAR(F1568)),(YEAR(F1568)))),'Master Roster Data'!$M$1721:$N$1730,2,FALSE))))))</f>
        <v/>
      </c>
      <c r="J1568" s="13"/>
    </row>
    <row r="1569" spans="2:10" ht="15" x14ac:dyDescent="0.2">
      <c r="B1569" s="23"/>
      <c r="C1569" s="24"/>
      <c r="D1569" s="23"/>
      <c r="E1569" s="24"/>
      <c r="F1569" s="22"/>
      <c r="G1569" s="26" t="str">
        <f t="shared" si="24"/>
        <v/>
      </c>
      <c r="H1569" s="25" t="str">
        <f>(IF((COUNTBLANK(E1569))=1,"",(IF((ISERROR((VLOOKUP((IF((VALUE((TEXT(F1569,"mmdd"))))&gt;=801,(YEAR(F1569)),(YEAR(F1569)))),'Master Roster Data'!$M$1721:$N$1730,2,FALSE)))),"Player Appears to Be Too Old or Too Young",(VLOOKUP((IF((VALUE((TEXT(F1569,"mmdd"))))&gt;=801,(YEAR(F1569)),(YEAR(F1569)))),'Master Roster Data'!$M$1721:$N$1730,2,FALSE))))))</f>
        <v/>
      </c>
      <c r="J1569" s="13"/>
    </row>
    <row r="1570" spans="2:10" ht="15" x14ac:dyDescent="0.2">
      <c r="B1570" s="23"/>
      <c r="C1570" s="24"/>
      <c r="D1570" s="23"/>
      <c r="E1570" s="24"/>
      <c r="F1570" s="22"/>
      <c r="G1570" s="26" t="str">
        <f t="shared" si="24"/>
        <v/>
      </c>
      <c r="H1570" s="25" t="str">
        <f>(IF((COUNTBLANK(E1570))=1,"",(IF((ISERROR((VLOOKUP((IF((VALUE((TEXT(F1570,"mmdd"))))&gt;=801,(YEAR(F1570)),(YEAR(F1570)))),'Master Roster Data'!$M$1721:$N$1730,2,FALSE)))),"Player Appears to Be Too Old or Too Young",(VLOOKUP((IF((VALUE((TEXT(F1570,"mmdd"))))&gt;=801,(YEAR(F1570)),(YEAR(F1570)))),'Master Roster Data'!$M$1721:$N$1730,2,FALSE))))))</f>
        <v/>
      </c>
      <c r="J1570" s="13"/>
    </row>
    <row r="1571" spans="2:10" ht="15" x14ac:dyDescent="0.2">
      <c r="B1571" s="23"/>
      <c r="C1571" s="24"/>
      <c r="D1571" s="23"/>
      <c r="E1571" s="24"/>
      <c r="F1571" s="22"/>
      <c r="G1571" s="26" t="str">
        <f t="shared" si="24"/>
        <v/>
      </c>
      <c r="H1571" s="25" t="str">
        <f>(IF((COUNTBLANK(E1571))=1,"",(IF((ISERROR((VLOOKUP((IF((VALUE((TEXT(F1571,"mmdd"))))&gt;=801,(YEAR(F1571)),(YEAR(F1571)))),'Master Roster Data'!$M$1721:$N$1730,2,FALSE)))),"Player Appears to Be Too Old or Too Young",(VLOOKUP((IF((VALUE((TEXT(F1571,"mmdd"))))&gt;=801,(YEAR(F1571)),(YEAR(F1571)))),'Master Roster Data'!$M$1721:$N$1730,2,FALSE))))))</f>
        <v/>
      </c>
      <c r="J1571" s="13"/>
    </row>
    <row r="1572" spans="2:10" ht="15" x14ac:dyDescent="0.2">
      <c r="B1572" s="23"/>
      <c r="C1572" s="24"/>
      <c r="D1572" s="23"/>
      <c r="E1572" s="24"/>
      <c r="F1572" s="22"/>
      <c r="G1572" s="26" t="str">
        <f t="shared" si="24"/>
        <v/>
      </c>
      <c r="H1572" s="25" t="str">
        <f>(IF((COUNTBLANK(E1572))=1,"",(IF((ISERROR((VLOOKUP((IF((VALUE((TEXT(F1572,"mmdd"))))&gt;=801,(YEAR(F1572)),(YEAR(F1572)))),'Master Roster Data'!$M$1721:$N$1730,2,FALSE)))),"Player Appears to Be Too Old or Too Young",(VLOOKUP((IF((VALUE((TEXT(F1572,"mmdd"))))&gt;=801,(YEAR(F1572)),(YEAR(F1572)))),'Master Roster Data'!$M$1721:$N$1730,2,FALSE))))))</f>
        <v/>
      </c>
      <c r="J1572" s="13"/>
    </row>
    <row r="1573" spans="2:10" ht="15" x14ac:dyDescent="0.2">
      <c r="B1573" s="23"/>
      <c r="C1573" s="24"/>
      <c r="D1573" s="23"/>
      <c r="E1573" s="24"/>
      <c r="F1573" s="22"/>
      <c r="G1573" s="26" t="str">
        <f t="shared" si="24"/>
        <v/>
      </c>
      <c r="H1573" s="25" t="str">
        <f>(IF((COUNTBLANK(E1573))=1,"",(IF((ISERROR((VLOOKUP((IF((VALUE((TEXT(F1573,"mmdd"))))&gt;=801,(YEAR(F1573)),(YEAR(F1573)))),'Master Roster Data'!$M$1721:$N$1730,2,FALSE)))),"Player Appears to Be Too Old or Too Young",(VLOOKUP((IF((VALUE((TEXT(F1573,"mmdd"))))&gt;=801,(YEAR(F1573)),(YEAR(F1573)))),'Master Roster Data'!$M$1721:$N$1730,2,FALSE))))))</f>
        <v/>
      </c>
      <c r="J1573" s="13"/>
    </row>
    <row r="1574" spans="2:10" ht="15" x14ac:dyDescent="0.2">
      <c r="B1574" s="23"/>
      <c r="C1574" s="24"/>
      <c r="D1574" s="23"/>
      <c r="E1574" s="24"/>
      <c r="F1574" s="22"/>
      <c r="G1574" s="26" t="str">
        <f t="shared" si="24"/>
        <v/>
      </c>
      <c r="H1574" s="25" t="str">
        <f>(IF((COUNTBLANK(E1574))=1,"",(IF((ISERROR((VLOOKUP((IF((VALUE((TEXT(F1574,"mmdd"))))&gt;=801,(YEAR(F1574)),(YEAR(F1574)))),'Master Roster Data'!$M$1721:$N$1730,2,FALSE)))),"Player Appears to Be Too Old or Too Young",(VLOOKUP((IF((VALUE((TEXT(F1574,"mmdd"))))&gt;=801,(YEAR(F1574)),(YEAR(F1574)))),'Master Roster Data'!$M$1721:$N$1730,2,FALSE))))))</f>
        <v/>
      </c>
      <c r="J1574" s="13"/>
    </row>
    <row r="1575" spans="2:10" ht="15" x14ac:dyDescent="0.2">
      <c r="B1575" s="23"/>
      <c r="C1575" s="24"/>
      <c r="D1575" s="23"/>
      <c r="E1575" s="24"/>
      <c r="F1575" s="22"/>
      <c r="G1575" s="26" t="str">
        <f t="shared" si="24"/>
        <v/>
      </c>
      <c r="H1575" s="25" t="str">
        <f>(IF((COUNTBLANK(E1575))=1,"",(IF((ISERROR((VLOOKUP((IF((VALUE((TEXT(F1575,"mmdd"))))&gt;=801,(YEAR(F1575)),(YEAR(F1575)))),'Master Roster Data'!$M$1721:$N$1730,2,FALSE)))),"Player Appears to Be Too Old or Too Young",(VLOOKUP((IF((VALUE((TEXT(F1575,"mmdd"))))&gt;=801,(YEAR(F1575)),(YEAR(F1575)))),'Master Roster Data'!$M$1721:$N$1730,2,FALSE))))))</f>
        <v/>
      </c>
      <c r="J1575" s="13"/>
    </row>
    <row r="1576" spans="2:10" ht="15" x14ac:dyDescent="0.2">
      <c r="B1576" s="23"/>
      <c r="C1576" s="24"/>
      <c r="D1576" s="23"/>
      <c r="E1576" s="24"/>
      <c r="F1576" s="22"/>
      <c r="G1576" s="26" t="str">
        <f t="shared" si="24"/>
        <v/>
      </c>
      <c r="H1576" s="25" t="str">
        <f>(IF((COUNTBLANK(E1576))=1,"",(IF((ISERROR((VLOOKUP((IF((VALUE((TEXT(F1576,"mmdd"))))&gt;=801,(YEAR(F1576)),(YEAR(F1576)))),'Master Roster Data'!$M$1721:$N$1730,2,FALSE)))),"Player Appears to Be Too Old or Too Young",(VLOOKUP((IF((VALUE((TEXT(F1576,"mmdd"))))&gt;=801,(YEAR(F1576)),(YEAR(F1576)))),'Master Roster Data'!$M$1721:$N$1730,2,FALSE))))))</f>
        <v/>
      </c>
      <c r="J1576" s="13"/>
    </row>
    <row r="1577" spans="2:10" ht="15" x14ac:dyDescent="0.2">
      <c r="B1577" s="23"/>
      <c r="C1577" s="24"/>
      <c r="D1577" s="23"/>
      <c r="E1577" s="24"/>
      <c r="F1577" s="22"/>
      <c r="G1577" s="26" t="str">
        <f t="shared" si="24"/>
        <v/>
      </c>
      <c r="H1577" s="25" t="str">
        <f>(IF((COUNTBLANK(E1577))=1,"",(IF((ISERROR((VLOOKUP((IF((VALUE((TEXT(F1577,"mmdd"))))&gt;=801,(YEAR(F1577)),(YEAR(F1577)))),'Master Roster Data'!$M$1721:$N$1730,2,FALSE)))),"Player Appears to Be Too Old or Too Young",(VLOOKUP((IF((VALUE((TEXT(F1577,"mmdd"))))&gt;=801,(YEAR(F1577)),(YEAR(F1577)))),'Master Roster Data'!$M$1721:$N$1730,2,FALSE))))))</f>
        <v/>
      </c>
      <c r="J1577" s="13"/>
    </row>
    <row r="1578" spans="2:10" ht="15" x14ac:dyDescent="0.2">
      <c r="B1578" s="23"/>
      <c r="C1578" s="24"/>
      <c r="D1578" s="23"/>
      <c r="E1578" s="24"/>
      <c r="F1578" s="22"/>
      <c r="G1578" s="26" t="str">
        <f t="shared" si="24"/>
        <v/>
      </c>
      <c r="H1578" s="25" t="str">
        <f>(IF((COUNTBLANK(E1578))=1,"",(IF((ISERROR((VLOOKUP((IF((VALUE((TEXT(F1578,"mmdd"))))&gt;=801,(YEAR(F1578)),(YEAR(F1578)))),'Master Roster Data'!$M$1721:$N$1730,2,FALSE)))),"Player Appears to Be Too Old or Too Young",(VLOOKUP((IF((VALUE((TEXT(F1578,"mmdd"))))&gt;=801,(YEAR(F1578)),(YEAR(F1578)))),'Master Roster Data'!$M$1721:$N$1730,2,FALSE))))))</f>
        <v/>
      </c>
      <c r="J1578" s="13"/>
    </row>
    <row r="1579" spans="2:10" ht="15" x14ac:dyDescent="0.2">
      <c r="B1579" s="23"/>
      <c r="C1579" s="24"/>
      <c r="D1579" s="23"/>
      <c r="E1579" s="24"/>
      <c r="F1579" s="22"/>
      <c r="G1579" s="26" t="str">
        <f t="shared" si="24"/>
        <v/>
      </c>
      <c r="H1579" s="25" t="str">
        <f>(IF((COUNTBLANK(E1579))=1,"",(IF((ISERROR((VLOOKUP((IF((VALUE((TEXT(F1579,"mmdd"))))&gt;=801,(YEAR(F1579)),(YEAR(F1579)))),'Master Roster Data'!$M$1721:$N$1730,2,FALSE)))),"Player Appears to Be Too Old or Too Young",(VLOOKUP((IF((VALUE((TEXT(F1579,"mmdd"))))&gt;=801,(YEAR(F1579)),(YEAR(F1579)))),'Master Roster Data'!$M$1721:$N$1730,2,FALSE))))))</f>
        <v/>
      </c>
      <c r="J1579" s="13"/>
    </row>
    <row r="1580" spans="2:10" ht="15" x14ac:dyDescent="0.2">
      <c r="B1580" s="23"/>
      <c r="C1580" s="24"/>
      <c r="D1580" s="23"/>
      <c r="E1580" s="24"/>
      <c r="F1580" s="22"/>
      <c r="G1580" s="26" t="str">
        <f t="shared" si="24"/>
        <v/>
      </c>
      <c r="H1580" s="25" t="str">
        <f>(IF((COUNTBLANK(E1580))=1,"",(IF((ISERROR((VLOOKUP((IF((VALUE((TEXT(F1580,"mmdd"))))&gt;=801,(YEAR(F1580)),(YEAR(F1580)))),'Master Roster Data'!$M$1721:$N$1730,2,FALSE)))),"Player Appears to Be Too Old or Too Young",(VLOOKUP((IF((VALUE((TEXT(F1580,"mmdd"))))&gt;=801,(YEAR(F1580)),(YEAR(F1580)))),'Master Roster Data'!$M$1721:$N$1730,2,FALSE))))))</f>
        <v/>
      </c>
      <c r="J1580" s="13"/>
    </row>
    <row r="1581" spans="2:10" ht="15" x14ac:dyDescent="0.2">
      <c r="B1581" s="23"/>
      <c r="C1581" s="24"/>
      <c r="D1581" s="23"/>
      <c r="E1581" s="24"/>
      <c r="F1581" s="22"/>
      <c r="G1581" s="26" t="str">
        <f t="shared" si="24"/>
        <v/>
      </c>
      <c r="H1581" s="25" t="str">
        <f>(IF((COUNTBLANK(E1581))=1,"",(IF((ISERROR((VLOOKUP((IF((VALUE((TEXT(F1581,"mmdd"))))&gt;=801,(YEAR(F1581)),(YEAR(F1581)))),'Master Roster Data'!$M$1721:$N$1730,2,FALSE)))),"Player Appears to Be Too Old or Too Young",(VLOOKUP((IF((VALUE((TEXT(F1581,"mmdd"))))&gt;=801,(YEAR(F1581)),(YEAR(F1581)))),'Master Roster Data'!$M$1721:$N$1730,2,FALSE))))))</f>
        <v/>
      </c>
      <c r="J1581" s="13"/>
    </row>
    <row r="1582" spans="2:10" ht="15" x14ac:dyDescent="0.2">
      <c r="B1582" s="23"/>
      <c r="C1582" s="24"/>
      <c r="D1582" s="23"/>
      <c r="E1582" s="24"/>
      <c r="F1582" s="22"/>
      <c r="G1582" s="26" t="str">
        <f t="shared" si="24"/>
        <v/>
      </c>
      <c r="H1582" s="25" t="str">
        <f>(IF((COUNTBLANK(E1582))=1,"",(IF((ISERROR((VLOOKUP((IF((VALUE((TEXT(F1582,"mmdd"))))&gt;=801,(YEAR(F1582)),(YEAR(F1582)))),'Master Roster Data'!$M$1721:$N$1730,2,FALSE)))),"Player Appears to Be Too Old or Too Young",(VLOOKUP((IF((VALUE((TEXT(F1582,"mmdd"))))&gt;=801,(YEAR(F1582)),(YEAR(F1582)))),'Master Roster Data'!$M$1721:$N$1730,2,FALSE))))))</f>
        <v/>
      </c>
      <c r="J1582" s="13"/>
    </row>
    <row r="1583" spans="2:10" ht="15" x14ac:dyDescent="0.2">
      <c r="B1583" s="23"/>
      <c r="C1583" s="24"/>
      <c r="D1583" s="23"/>
      <c r="E1583" s="24"/>
      <c r="F1583" s="22"/>
      <c r="G1583" s="26" t="str">
        <f t="shared" si="24"/>
        <v/>
      </c>
      <c r="H1583" s="25" t="str">
        <f>(IF((COUNTBLANK(E1583))=1,"",(IF((ISERROR((VLOOKUP((IF((VALUE((TEXT(F1583,"mmdd"))))&gt;=801,(YEAR(F1583)),(YEAR(F1583)))),'Master Roster Data'!$M$1721:$N$1730,2,FALSE)))),"Player Appears to Be Too Old or Too Young",(VLOOKUP((IF((VALUE((TEXT(F1583,"mmdd"))))&gt;=801,(YEAR(F1583)),(YEAR(F1583)))),'Master Roster Data'!$M$1721:$N$1730,2,FALSE))))))</f>
        <v/>
      </c>
      <c r="J1583" s="13"/>
    </row>
    <row r="1584" spans="2:10" ht="15" x14ac:dyDescent="0.2">
      <c r="B1584" s="23"/>
      <c r="C1584" s="24"/>
      <c r="D1584" s="23"/>
      <c r="E1584" s="24"/>
      <c r="F1584" s="22"/>
      <c r="G1584" s="26" t="str">
        <f t="shared" si="24"/>
        <v/>
      </c>
      <c r="H1584" s="25" t="str">
        <f>(IF((COUNTBLANK(E1584))=1,"",(IF((ISERROR((VLOOKUP((IF((VALUE((TEXT(F1584,"mmdd"))))&gt;=801,(YEAR(F1584)),(YEAR(F1584)))),'Master Roster Data'!$M$1721:$N$1730,2,FALSE)))),"Player Appears to Be Too Old or Too Young",(VLOOKUP((IF((VALUE((TEXT(F1584,"mmdd"))))&gt;=801,(YEAR(F1584)),(YEAR(F1584)))),'Master Roster Data'!$M$1721:$N$1730,2,FALSE))))))</f>
        <v/>
      </c>
      <c r="J1584" s="13"/>
    </row>
    <row r="1585" spans="2:10" ht="15" x14ac:dyDescent="0.2">
      <c r="B1585" s="23"/>
      <c r="C1585" s="24"/>
      <c r="D1585" s="23"/>
      <c r="E1585" s="24"/>
      <c r="F1585" s="22"/>
      <c r="G1585" s="26" t="str">
        <f t="shared" si="24"/>
        <v/>
      </c>
      <c r="H1585" s="25" t="str">
        <f>(IF((COUNTBLANK(E1585))=1,"",(IF((ISERROR((VLOOKUP((IF((VALUE((TEXT(F1585,"mmdd"))))&gt;=801,(YEAR(F1585)),(YEAR(F1585)))),'Master Roster Data'!$M$1721:$N$1730,2,FALSE)))),"Player Appears to Be Too Old or Too Young",(VLOOKUP((IF((VALUE((TEXT(F1585,"mmdd"))))&gt;=801,(YEAR(F1585)),(YEAR(F1585)))),'Master Roster Data'!$M$1721:$N$1730,2,FALSE))))))</f>
        <v/>
      </c>
      <c r="J1585" s="13"/>
    </row>
    <row r="1586" spans="2:10" ht="15" x14ac:dyDescent="0.2">
      <c r="B1586" s="23"/>
      <c r="C1586" s="24"/>
      <c r="D1586" s="23"/>
      <c r="E1586" s="24"/>
      <c r="F1586" s="22"/>
      <c r="G1586" s="26" t="str">
        <f t="shared" si="24"/>
        <v/>
      </c>
      <c r="H1586" s="25" t="str">
        <f>(IF((COUNTBLANK(E1586))=1,"",(IF((ISERROR((VLOOKUP((IF((VALUE((TEXT(F1586,"mmdd"))))&gt;=801,(YEAR(F1586)),(YEAR(F1586)))),'Master Roster Data'!$M$1721:$N$1730,2,FALSE)))),"Player Appears to Be Too Old or Too Young",(VLOOKUP((IF((VALUE((TEXT(F1586,"mmdd"))))&gt;=801,(YEAR(F1586)),(YEAR(F1586)))),'Master Roster Data'!$M$1721:$N$1730,2,FALSE))))))</f>
        <v/>
      </c>
      <c r="J1586" s="13"/>
    </row>
    <row r="1587" spans="2:10" ht="15" x14ac:dyDescent="0.2">
      <c r="B1587" s="23"/>
      <c r="C1587" s="24"/>
      <c r="D1587" s="23"/>
      <c r="E1587" s="24"/>
      <c r="F1587" s="22"/>
      <c r="G1587" s="26" t="str">
        <f t="shared" si="24"/>
        <v/>
      </c>
      <c r="H1587" s="25" t="str">
        <f>(IF((COUNTBLANK(E1587))=1,"",(IF((ISERROR((VLOOKUP((IF((VALUE((TEXT(F1587,"mmdd"))))&gt;=801,(YEAR(F1587)),(YEAR(F1587)))),'Master Roster Data'!$M$1721:$N$1730,2,FALSE)))),"Player Appears to Be Too Old or Too Young",(VLOOKUP((IF((VALUE((TEXT(F1587,"mmdd"))))&gt;=801,(YEAR(F1587)),(YEAR(F1587)))),'Master Roster Data'!$M$1721:$N$1730,2,FALSE))))))</f>
        <v/>
      </c>
      <c r="J1587" s="13"/>
    </row>
    <row r="1588" spans="2:10" ht="15" x14ac:dyDescent="0.2">
      <c r="B1588" s="23"/>
      <c r="C1588" s="24"/>
      <c r="D1588" s="23"/>
      <c r="E1588" s="24"/>
      <c r="F1588" s="22"/>
      <c r="G1588" s="26" t="str">
        <f t="shared" si="24"/>
        <v/>
      </c>
      <c r="H1588" s="25" t="str">
        <f>(IF((COUNTBLANK(E1588))=1,"",(IF((ISERROR((VLOOKUP((IF((VALUE((TEXT(F1588,"mmdd"))))&gt;=801,(YEAR(F1588)),(YEAR(F1588)))),'Master Roster Data'!$M$1721:$N$1730,2,FALSE)))),"Player Appears to Be Too Old or Too Young",(VLOOKUP((IF((VALUE((TEXT(F1588,"mmdd"))))&gt;=801,(YEAR(F1588)),(YEAR(F1588)))),'Master Roster Data'!$M$1721:$N$1730,2,FALSE))))))</f>
        <v/>
      </c>
      <c r="J1588" s="13"/>
    </row>
    <row r="1589" spans="2:10" ht="15" x14ac:dyDescent="0.2">
      <c r="B1589" s="23"/>
      <c r="C1589" s="24"/>
      <c r="D1589" s="23"/>
      <c r="E1589" s="24"/>
      <c r="F1589" s="22"/>
      <c r="G1589" s="26" t="str">
        <f t="shared" si="24"/>
        <v/>
      </c>
      <c r="H1589" s="25" t="str">
        <f>(IF((COUNTBLANK(E1589))=1,"",(IF((ISERROR((VLOOKUP((IF((VALUE((TEXT(F1589,"mmdd"))))&gt;=801,(YEAR(F1589)),(YEAR(F1589)))),'Master Roster Data'!$M$1721:$N$1730,2,FALSE)))),"Player Appears to Be Too Old or Too Young",(VLOOKUP((IF((VALUE((TEXT(F1589,"mmdd"))))&gt;=801,(YEAR(F1589)),(YEAR(F1589)))),'Master Roster Data'!$M$1721:$N$1730,2,FALSE))))))</f>
        <v/>
      </c>
      <c r="J1589" s="13"/>
    </row>
    <row r="1590" spans="2:10" ht="15" x14ac:dyDescent="0.2">
      <c r="B1590" s="23"/>
      <c r="C1590" s="24"/>
      <c r="D1590" s="23"/>
      <c r="E1590" s="24"/>
      <c r="F1590" s="22"/>
      <c r="G1590" s="26" t="str">
        <f t="shared" si="24"/>
        <v/>
      </c>
      <c r="H1590" s="25" t="str">
        <f>(IF((COUNTBLANK(E1590))=1,"",(IF((ISERROR((VLOOKUP((IF((VALUE((TEXT(F1590,"mmdd"))))&gt;=801,(YEAR(F1590)),(YEAR(F1590)))),'Master Roster Data'!$M$1721:$N$1730,2,FALSE)))),"Player Appears to Be Too Old or Too Young",(VLOOKUP((IF((VALUE((TEXT(F1590,"mmdd"))))&gt;=801,(YEAR(F1590)),(YEAR(F1590)))),'Master Roster Data'!$M$1721:$N$1730,2,FALSE))))))</f>
        <v/>
      </c>
      <c r="J1590" s="13"/>
    </row>
    <row r="1591" spans="2:10" ht="15" x14ac:dyDescent="0.2">
      <c r="B1591" s="23"/>
      <c r="C1591" s="24"/>
      <c r="D1591" s="23"/>
      <c r="E1591" s="24"/>
      <c r="F1591" s="22"/>
      <c r="G1591" s="26" t="str">
        <f t="shared" si="24"/>
        <v/>
      </c>
      <c r="H1591" s="25" t="str">
        <f>(IF((COUNTBLANK(E1591))=1,"",(IF((ISERROR((VLOOKUP((IF((VALUE((TEXT(F1591,"mmdd"))))&gt;=801,(YEAR(F1591)),(YEAR(F1591)))),'Master Roster Data'!$M$1721:$N$1730,2,FALSE)))),"Player Appears to Be Too Old or Too Young",(VLOOKUP((IF((VALUE((TEXT(F1591,"mmdd"))))&gt;=801,(YEAR(F1591)),(YEAR(F1591)))),'Master Roster Data'!$M$1721:$N$1730,2,FALSE))))))</f>
        <v/>
      </c>
      <c r="J1591" s="13"/>
    </row>
    <row r="1592" spans="2:10" ht="15" x14ac:dyDescent="0.2">
      <c r="B1592" s="23"/>
      <c r="C1592" s="24"/>
      <c r="D1592" s="23"/>
      <c r="E1592" s="24"/>
      <c r="F1592" s="22"/>
      <c r="G1592" s="26" t="str">
        <f t="shared" si="24"/>
        <v/>
      </c>
      <c r="H1592" s="25" t="str">
        <f>(IF((COUNTBLANK(E1592))=1,"",(IF((ISERROR((VLOOKUP((IF((VALUE((TEXT(F1592,"mmdd"))))&gt;=801,(YEAR(F1592)),(YEAR(F1592)))),'Master Roster Data'!$M$1721:$N$1730,2,FALSE)))),"Player Appears to Be Too Old or Too Young",(VLOOKUP((IF((VALUE((TEXT(F1592,"mmdd"))))&gt;=801,(YEAR(F1592)),(YEAR(F1592)))),'Master Roster Data'!$M$1721:$N$1730,2,FALSE))))))</f>
        <v/>
      </c>
      <c r="J1592" s="13"/>
    </row>
    <row r="1593" spans="2:10" ht="15" x14ac:dyDescent="0.2">
      <c r="B1593" s="23"/>
      <c r="C1593" s="24"/>
      <c r="D1593" s="23"/>
      <c r="E1593" s="24"/>
      <c r="F1593" s="22"/>
      <c r="G1593" s="26" t="str">
        <f t="shared" si="24"/>
        <v/>
      </c>
      <c r="H1593" s="25" t="str">
        <f>(IF((COUNTBLANK(E1593))=1,"",(IF((ISERROR((VLOOKUP((IF((VALUE((TEXT(F1593,"mmdd"))))&gt;=801,(YEAR(F1593)),(YEAR(F1593)))),'Master Roster Data'!$M$1721:$N$1730,2,FALSE)))),"Player Appears to Be Too Old or Too Young",(VLOOKUP((IF((VALUE((TEXT(F1593,"mmdd"))))&gt;=801,(YEAR(F1593)),(YEAR(F1593)))),'Master Roster Data'!$M$1721:$N$1730,2,FALSE))))))</f>
        <v/>
      </c>
      <c r="J1593" s="13"/>
    </row>
    <row r="1594" spans="2:10" ht="15" x14ac:dyDescent="0.2">
      <c r="B1594" s="23"/>
      <c r="C1594" s="24"/>
      <c r="D1594" s="23"/>
      <c r="E1594" s="24"/>
      <c r="F1594" s="22"/>
      <c r="G1594" s="26" t="str">
        <f t="shared" si="24"/>
        <v/>
      </c>
      <c r="H1594" s="25" t="str">
        <f>(IF((COUNTBLANK(E1594))=1,"",(IF((ISERROR((VLOOKUP((IF((VALUE((TEXT(F1594,"mmdd"))))&gt;=801,(YEAR(F1594)),(YEAR(F1594)))),'Master Roster Data'!$M$1721:$N$1730,2,FALSE)))),"Player Appears to Be Too Old or Too Young",(VLOOKUP((IF((VALUE((TEXT(F1594,"mmdd"))))&gt;=801,(YEAR(F1594)),(YEAR(F1594)))),'Master Roster Data'!$M$1721:$N$1730,2,FALSE))))))</f>
        <v/>
      </c>
      <c r="J1594" s="13"/>
    </row>
    <row r="1595" spans="2:10" ht="15" x14ac:dyDescent="0.2">
      <c r="B1595" s="23"/>
      <c r="C1595" s="24"/>
      <c r="D1595" s="23"/>
      <c r="E1595" s="24"/>
      <c r="F1595" s="22"/>
      <c r="G1595" s="26" t="str">
        <f t="shared" si="24"/>
        <v/>
      </c>
      <c r="H1595" s="25" t="str">
        <f>(IF((COUNTBLANK(E1595))=1,"",(IF((ISERROR((VLOOKUP((IF((VALUE((TEXT(F1595,"mmdd"))))&gt;=801,(YEAR(F1595)),(YEAR(F1595)))),'Master Roster Data'!$M$1721:$N$1730,2,FALSE)))),"Player Appears to Be Too Old or Too Young",(VLOOKUP((IF((VALUE((TEXT(F1595,"mmdd"))))&gt;=801,(YEAR(F1595)),(YEAR(F1595)))),'Master Roster Data'!$M$1721:$N$1730,2,FALSE))))))</f>
        <v/>
      </c>
      <c r="J1595" s="13"/>
    </row>
    <row r="1596" spans="2:10" ht="15" x14ac:dyDescent="0.2">
      <c r="B1596" s="23"/>
      <c r="C1596" s="24"/>
      <c r="D1596" s="23"/>
      <c r="E1596" s="24"/>
      <c r="F1596" s="22"/>
      <c r="G1596" s="26" t="str">
        <f t="shared" si="24"/>
        <v/>
      </c>
      <c r="H1596" s="25" t="str">
        <f>(IF((COUNTBLANK(E1596))=1,"",(IF((ISERROR((VLOOKUP((IF((VALUE((TEXT(F1596,"mmdd"))))&gt;=801,(YEAR(F1596)),(YEAR(F1596)))),'Master Roster Data'!$M$1721:$N$1730,2,FALSE)))),"Player Appears to Be Too Old or Too Young",(VLOOKUP((IF((VALUE((TEXT(F1596,"mmdd"))))&gt;=801,(YEAR(F1596)),(YEAR(F1596)))),'Master Roster Data'!$M$1721:$N$1730,2,FALSE))))))</f>
        <v/>
      </c>
      <c r="J1596" s="13"/>
    </row>
    <row r="1597" spans="2:10" ht="15" x14ac:dyDescent="0.2">
      <c r="B1597" s="23"/>
      <c r="C1597" s="24"/>
      <c r="D1597" s="23"/>
      <c r="E1597" s="24"/>
      <c r="F1597" s="22"/>
      <c r="G1597" s="26" t="str">
        <f t="shared" si="24"/>
        <v/>
      </c>
      <c r="H1597" s="25" t="str">
        <f>(IF((COUNTBLANK(E1597))=1,"",(IF((ISERROR((VLOOKUP((IF((VALUE((TEXT(F1597,"mmdd"))))&gt;=801,(YEAR(F1597)),(YEAR(F1597)))),'Master Roster Data'!$M$1721:$N$1730,2,FALSE)))),"Player Appears to Be Too Old or Too Young",(VLOOKUP((IF((VALUE((TEXT(F1597,"mmdd"))))&gt;=801,(YEAR(F1597)),(YEAR(F1597)))),'Master Roster Data'!$M$1721:$N$1730,2,FALSE))))))</f>
        <v/>
      </c>
      <c r="J1597" s="13"/>
    </row>
    <row r="1598" spans="2:10" ht="15" x14ac:dyDescent="0.2">
      <c r="B1598" s="23"/>
      <c r="C1598" s="24"/>
      <c r="D1598" s="23"/>
      <c r="E1598" s="24"/>
      <c r="F1598" s="22"/>
      <c r="G1598" s="26" t="str">
        <f t="shared" si="24"/>
        <v/>
      </c>
      <c r="H1598" s="25" t="str">
        <f>(IF((COUNTBLANK(E1598))=1,"",(IF((ISERROR((VLOOKUP((IF((VALUE((TEXT(F1598,"mmdd"))))&gt;=801,(YEAR(F1598)),(YEAR(F1598)))),'Master Roster Data'!$M$1721:$N$1730,2,FALSE)))),"Player Appears to Be Too Old or Too Young",(VLOOKUP((IF((VALUE((TEXT(F1598,"mmdd"))))&gt;=801,(YEAR(F1598)),(YEAR(F1598)))),'Master Roster Data'!$M$1721:$N$1730,2,FALSE))))))</f>
        <v/>
      </c>
      <c r="J1598" s="13"/>
    </row>
    <row r="1599" spans="2:10" ht="15" x14ac:dyDescent="0.2">
      <c r="B1599" s="23"/>
      <c r="C1599" s="24"/>
      <c r="D1599" s="23"/>
      <c r="E1599" s="24"/>
      <c r="F1599" s="22"/>
      <c r="G1599" s="26" t="str">
        <f t="shared" si="24"/>
        <v/>
      </c>
      <c r="H1599" s="25" t="str">
        <f>(IF((COUNTBLANK(E1599))=1,"",(IF((ISERROR((VLOOKUP((IF((VALUE((TEXT(F1599,"mmdd"))))&gt;=801,(YEAR(F1599)),(YEAR(F1599)))),'Master Roster Data'!$M$1721:$N$1730,2,FALSE)))),"Player Appears to Be Too Old or Too Young",(VLOOKUP((IF((VALUE((TEXT(F1599,"mmdd"))))&gt;=801,(YEAR(F1599)),(YEAR(F1599)))),'Master Roster Data'!$M$1721:$N$1730,2,FALSE))))))</f>
        <v/>
      </c>
      <c r="J1599" s="13"/>
    </row>
    <row r="1600" spans="2:10" ht="15" x14ac:dyDescent="0.2">
      <c r="B1600" s="23"/>
      <c r="C1600" s="24"/>
      <c r="D1600" s="23"/>
      <c r="E1600" s="24"/>
      <c r="F1600" s="22"/>
      <c r="G1600" s="26" t="str">
        <f t="shared" si="24"/>
        <v/>
      </c>
      <c r="H1600" s="25" t="str">
        <f>(IF((COUNTBLANK(E1600))=1,"",(IF((ISERROR((VLOOKUP((IF((VALUE((TEXT(F1600,"mmdd"))))&gt;=801,(YEAR(F1600)),(YEAR(F1600)))),'Master Roster Data'!$M$1721:$N$1730,2,FALSE)))),"Player Appears to Be Too Old or Too Young",(VLOOKUP((IF((VALUE((TEXT(F1600,"mmdd"))))&gt;=801,(YEAR(F1600)),(YEAR(F1600)))),'Master Roster Data'!$M$1721:$N$1730,2,FALSE))))))</f>
        <v/>
      </c>
      <c r="J1600" s="13"/>
    </row>
    <row r="1601" spans="2:10" ht="15" x14ac:dyDescent="0.2">
      <c r="B1601" s="23"/>
      <c r="C1601" s="24"/>
      <c r="D1601" s="23"/>
      <c r="E1601" s="24"/>
      <c r="F1601" s="22"/>
      <c r="G1601" s="26" t="str">
        <f t="shared" si="24"/>
        <v/>
      </c>
      <c r="H1601" s="25" t="str">
        <f>(IF((COUNTBLANK(E1601))=1,"",(IF((ISERROR((VLOOKUP((IF((VALUE((TEXT(F1601,"mmdd"))))&gt;=801,(YEAR(F1601)),(YEAR(F1601)))),'Master Roster Data'!$M$1721:$N$1730,2,FALSE)))),"Player Appears to Be Too Old or Too Young",(VLOOKUP((IF((VALUE((TEXT(F1601,"mmdd"))))&gt;=801,(YEAR(F1601)),(YEAR(F1601)))),'Master Roster Data'!$M$1721:$N$1730,2,FALSE))))))</f>
        <v/>
      </c>
      <c r="J1601" s="13"/>
    </row>
    <row r="1602" spans="2:10" ht="15" x14ac:dyDescent="0.2">
      <c r="B1602" s="23"/>
      <c r="C1602" s="24"/>
      <c r="D1602" s="23"/>
      <c r="E1602" s="24"/>
      <c r="F1602" s="22"/>
      <c r="G1602" s="26" t="str">
        <f t="shared" si="24"/>
        <v/>
      </c>
      <c r="H1602" s="25" t="str">
        <f>(IF((COUNTBLANK(E1602))=1,"",(IF((ISERROR((VLOOKUP((IF((VALUE((TEXT(F1602,"mmdd"))))&gt;=801,(YEAR(F1602)),(YEAR(F1602)))),'Master Roster Data'!$M$1721:$N$1730,2,FALSE)))),"Player Appears to Be Too Old or Too Young",(VLOOKUP((IF((VALUE((TEXT(F1602,"mmdd"))))&gt;=801,(YEAR(F1602)),(YEAR(F1602)))),'Master Roster Data'!$M$1721:$N$1730,2,FALSE))))))</f>
        <v/>
      </c>
      <c r="J1602" s="13"/>
    </row>
    <row r="1603" spans="2:10" ht="15" x14ac:dyDescent="0.2">
      <c r="B1603" s="23"/>
      <c r="C1603" s="24"/>
      <c r="D1603" s="23"/>
      <c r="E1603" s="24"/>
      <c r="F1603" s="22"/>
      <c r="G1603" s="26" t="str">
        <f t="shared" si="24"/>
        <v/>
      </c>
      <c r="H1603" s="25" t="str">
        <f>(IF((COUNTBLANK(E1603))=1,"",(IF((ISERROR((VLOOKUP((IF((VALUE((TEXT(F1603,"mmdd"))))&gt;=801,(YEAR(F1603)),(YEAR(F1603)))),'Master Roster Data'!$M$1721:$N$1730,2,FALSE)))),"Player Appears to Be Too Old or Too Young",(VLOOKUP((IF((VALUE((TEXT(F1603,"mmdd"))))&gt;=801,(YEAR(F1603)),(YEAR(F1603)))),'Master Roster Data'!$M$1721:$N$1730,2,FALSE))))))</f>
        <v/>
      </c>
      <c r="J1603" s="13"/>
    </row>
    <row r="1604" spans="2:10" ht="15" x14ac:dyDescent="0.2">
      <c r="B1604" s="23"/>
      <c r="C1604" s="24"/>
      <c r="D1604" s="23"/>
      <c r="E1604" s="24"/>
      <c r="F1604" s="22"/>
      <c r="G1604" s="26" t="str">
        <f t="shared" si="24"/>
        <v/>
      </c>
      <c r="H1604" s="25" t="str">
        <f>(IF((COUNTBLANK(E1604))=1,"",(IF((ISERROR((VLOOKUP((IF((VALUE((TEXT(F1604,"mmdd"))))&gt;=801,(YEAR(F1604)),(YEAR(F1604)))),'Master Roster Data'!$M$1721:$N$1730,2,FALSE)))),"Player Appears to Be Too Old or Too Young",(VLOOKUP((IF((VALUE((TEXT(F1604,"mmdd"))))&gt;=801,(YEAR(F1604)),(YEAR(F1604)))),'Master Roster Data'!$M$1721:$N$1730,2,FALSE))))))</f>
        <v/>
      </c>
      <c r="J1604" s="13"/>
    </row>
    <row r="1605" spans="2:10" ht="15" x14ac:dyDescent="0.2">
      <c r="B1605" s="23"/>
      <c r="C1605" s="24"/>
      <c r="D1605" s="23"/>
      <c r="E1605" s="24"/>
      <c r="F1605" s="22"/>
      <c r="G1605" s="26" t="str">
        <f t="shared" si="24"/>
        <v/>
      </c>
      <c r="H1605" s="25" t="str">
        <f>(IF((COUNTBLANK(E1605))=1,"",(IF((ISERROR((VLOOKUP((IF((VALUE((TEXT(F1605,"mmdd"))))&gt;=801,(YEAR(F1605)),(YEAR(F1605)))),'Master Roster Data'!$M$1721:$N$1730,2,FALSE)))),"Player Appears to Be Too Old or Too Young",(VLOOKUP((IF((VALUE((TEXT(F1605,"mmdd"))))&gt;=801,(YEAR(F1605)),(YEAR(F1605)))),'Master Roster Data'!$M$1721:$N$1730,2,FALSE))))))</f>
        <v/>
      </c>
      <c r="J1605" s="13"/>
    </row>
    <row r="1606" spans="2:10" ht="15" x14ac:dyDescent="0.2">
      <c r="B1606" s="23"/>
      <c r="C1606" s="24"/>
      <c r="D1606" s="23"/>
      <c r="E1606" s="24"/>
      <c r="F1606" s="22"/>
      <c r="G1606" s="26" t="str">
        <f t="shared" ref="G1606:G1669" si="25">(IF(H1606&gt;(MID(B1606,1,3)),"Waiver Required",""))</f>
        <v/>
      </c>
      <c r="H1606" s="25" t="str">
        <f>(IF((COUNTBLANK(E1606))=1,"",(IF((ISERROR((VLOOKUP((IF((VALUE((TEXT(F1606,"mmdd"))))&gt;=801,(YEAR(F1606)),(YEAR(F1606)))),'Master Roster Data'!$M$1721:$N$1730,2,FALSE)))),"Player Appears to Be Too Old or Too Young",(VLOOKUP((IF((VALUE((TEXT(F1606,"mmdd"))))&gt;=801,(YEAR(F1606)),(YEAR(F1606)))),'Master Roster Data'!$M$1721:$N$1730,2,FALSE))))))</f>
        <v/>
      </c>
      <c r="J1606" s="13"/>
    </row>
    <row r="1607" spans="2:10" ht="15" x14ac:dyDescent="0.2">
      <c r="B1607" s="23"/>
      <c r="C1607" s="24"/>
      <c r="D1607" s="23"/>
      <c r="E1607" s="24"/>
      <c r="F1607" s="22"/>
      <c r="G1607" s="26" t="str">
        <f t="shared" si="25"/>
        <v/>
      </c>
      <c r="H1607" s="25" t="str">
        <f>(IF((COUNTBLANK(E1607))=1,"",(IF((ISERROR((VLOOKUP((IF((VALUE((TEXT(F1607,"mmdd"))))&gt;=801,(YEAR(F1607)),(YEAR(F1607)))),'Master Roster Data'!$M$1721:$N$1730,2,FALSE)))),"Player Appears to Be Too Old or Too Young",(VLOOKUP((IF((VALUE((TEXT(F1607,"mmdd"))))&gt;=801,(YEAR(F1607)),(YEAR(F1607)))),'Master Roster Data'!$M$1721:$N$1730,2,FALSE))))))</f>
        <v/>
      </c>
      <c r="J1607" s="13"/>
    </row>
    <row r="1608" spans="2:10" ht="15" x14ac:dyDescent="0.2">
      <c r="B1608" s="23"/>
      <c r="C1608" s="24"/>
      <c r="D1608" s="23"/>
      <c r="E1608" s="24"/>
      <c r="F1608" s="22"/>
      <c r="G1608" s="26" t="str">
        <f t="shared" si="25"/>
        <v/>
      </c>
      <c r="H1608" s="25" t="str">
        <f>(IF((COUNTBLANK(E1608))=1,"",(IF((ISERROR((VLOOKUP((IF((VALUE((TEXT(F1608,"mmdd"))))&gt;=801,(YEAR(F1608)),(YEAR(F1608)))),'Master Roster Data'!$M$1721:$N$1730,2,FALSE)))),"Player Appears to Be Too Old or Too Young",(VLOOKUP((IF((VALUE((TEXT(F1608,"mmdd"))))&gt;=801,(YEAR(F1608)),(YEAR(F1608)))),'Master Roster Data'!$M$1721:$N$1730,2,FALSE))))))</f>
        <v/>
      </c>
      <c r="J1608" s="13"/>
    </row>
    <row r="1609" spans="2:10" ht="15" x14ac:dyDescent="0.2">
      <c r="B1609" s="23"/>
      <c r="C1609" s="24"/>
      <c r="D1609" s="23"/>
      <c r="E1609" s="24"/>
      <c r="F1609" s="22"/>
      <c r="G1609" s="26" t="str">
        <f t="shared" si="25"/>
        <v/>
      </c>
      <c r="H1609" s="25" t="str">
        <f>(IF((COUNTBLANK(E1609))=1,"",(IF((ISERROR((VLOOKUP((IF((VALUE((TEXT(F1609,"mmdd"))))&gt;=801,(YEAR(F1609)),(YEAR(F1609)))),'Master Roster Data'!$M$1721:$N$1730,2,FALSE)))),"Player Appears to Be Too Old or Too Young",(VLOOKUP((IF((VALUE((TEXT(F1609,"mmdd"))))&gt;=801,(YEAR(F1609)),(YEAR(F1609)))),'Master Roster Data'!$M$1721:$N$1730,2,FALSE))))))</f>
        <v/>
      </c>
      <c r="J1609" s="13"/>
    </row>
    <row r="1610" spans="2:10" ht="15" x14ac:dyDescent="0.2">
      <c r="B1610" s="23"/>
      <c r="C1610" s="24"/>
      <c r="D1610" s="23"/>
      <c r="E1610" s="24"/>
      <c r="F1610" s="22"/>
      <c r="G1610" s="26" t="str">
        <f t="shared" si="25"/>
        <v/>
      </c>
      <c r="H1610" s="25" t="str">
        <f>(IF((COUNTBLANK(E1610))=1,"",(IF((ISERROR((VLOOKUP((IF((VALUE((TEXT(F1610,"mmdd"))))&gt;=801,(YEAR(F1610)),(YEAR(F1610)))),'Master Roster Data'!$M$1721:$N$1730,2,FALSE)))),"Player Appears to Be Too Old or Too Young",(VLOOKUP((IF((VALUE((TEXT(F1610,"mmdd"))))&gt;=801,(YEAR(F1610)),(YEAR(F1610)))),'Master Roster Data'!$M$1721:$N$1730,2,FALSE))))))</f>
        <v/>
      </c>
      <c r="J1610" s="13"/>
    </row>
    <row r="1611" spans="2:10" ht="15" x14ac:dyDescent="0.2">
      <c r="B1611" s="23"/>
      <c r="C1611" s="24"/>
      <c r="D1611" s="23"/>
      <c r="E1611" s="24"/>
      <c r="F1611" s="22"/>
      <c r="G1611" s="26" t="str">
        <f t="shared" si="25"/>
        <v/>
      </c>
      <c r="H1611" s="25" t="str">
        <f>(IF((COUNTBLANK(E1611))=1,"",(IF((ISERROR((VLOOKUP((IF((VALUE((TEXT(F1611,"mmdd"))))&gt;=801,(YEAR(F1611)),(YEAR(F1611)))),'Master Roster Data'!$M$1721:$N$1730,2,FALSE)))),"Player Appears to Be Too Old or Too Young",(VLOOKUP((IF((VALUE((TEXT(F1611,"mmdd"))))&gt;=801,(YEAR(F1611)),(YEAR(F1611)))),'Master Roster Data'!$M$1721:$N$1730,2,FALSE))))))</f>
        <v/>
      </c>
      <c r="J1611" s="13"/>
    </row>
    <row r="1612" spans="2:10" ht="15" x14ac:dyDescent="0.2">
      <c r="B1612" s="23"/>
      <c r="C1612" s="24"/>
      <c r="D1612" s="23"/>
      <c r="E1612" s="24"/>
      <c r="F1612" s="22"/>
      <c r="G1612" s="26" t="str">
        <f t="shared" si="25"/>
        <v/>
      </c>
      <c r="H1612" s="25" t="str">
        <f>(IF((COUNTBLANK(E1612))=1,"",(IF((ISERROR((VLOOKUP((IF((VALUE((TEXT(F1612,"mmdd"))))&gt;=801,(YEAR(F1612)),(YEAR(F1612)))),'Master Roster Data'!$M$1721:$N$1730,2,FALSE)))),"Player Appears to Be Too Old or Too Young",(VLOOKUP((IF((VALUE((TEXT(F1612,"mmdd"))))&gt;=801,(YEAR(F1612)),(YEAR(F1612)))),'Master Roster Data'!$M$1721:$N$1730,2,FALSE))))))</f>
        <v/>
      </c>
      <c r="J1612" s="13"/>
    </row>
    <row r="1613" spans="2:10" ht="15" x14ac:dyDescent="0.2">
      <c r="B1613" s="23"/>
      <c r="C1613" s="24"/>
      <c r="D1613" s="23"/>
      <c r="E1613" s="24"/>
      <c r="F1613" s="22"/>
      <c r="G1613" s="26" t="str">
        <f t="shared" si="25"/>
        <v/>
      </c>
      <c r="H1613" s="25" t="str">
        <f>(IF((COUNTBLANK(E1613))=1,"",(IF((ISERROR((VLOOKUP((IF((VALUE((TEXT(F1613,"mmdd"))))&gt;=801,(YEAR(F1613)),(YEAR(F1613)))),'Master Roster Data'!$M$1721:$N$1730,2,FALSE)))),"Player Appears to Be Too Old or Too Young",(VLOOKUP((IF((VALUE((TEXT(F1613,"mmdd"))))&gt;=801,(YEAR(F1613)),(YEAR(F1613)))),'Master Roster Data'!$M$1721:$N$1730,2,FALSE))))))</f>
        <v/>
      </c>
      <c r="J1613" s="13"/>
    </row>
    <row r="1614" spans="2:10" ht="15" x14ac:dyDescent="0.2">
      <c r="B1614" s="23"/>
      <c r="C1614" s="24"/>
      <c r="D1614" s="23"/>
      <c r="E1614" s="24"/>
      <c r="F1614" s="22"/>
      <c r="G1614" s="26" t="str">
        <f t="shared" si="25"/>
        <v/>
      </c>
      <c r="H1614" s="25" t="str">
        <f>(IF((COUNTBLANK(E1614))=1,"",(IF((ISERROR((VLOOKUP((IF((VALUE((TEXT(F1614,"mmdd"))))&gt;=801,(YEAR(F1614)),(YEAR(F1614)))),'Master Roster Data'!$M$1721:$N$1730,2,FALSE)))),"Player Appears to Be Too Old or Too Young",(VLOOKUP((IF((VALUE((TEXT(F1614,"mmdd"))))&gt;=801,(YEAR(F1614)),(YEAR(F1614)))),'Master Roster Data'!$M$1721:$N$1730,2,FALSE))))))</f>
        <v/>
      </c>
      <c r="J1614" s="13"/>
    </row>
    <row r="1615" spans="2:10" ht="15" x14ac:dyDescent="0.2">
      <c r="B1615" s="23"/>
      <c r="C1615" s="24"/>
      <c r="D1615" s="23"/>
      <c r="E1615" s="24"/>
      <c r="F1615" s="22"/>
      <c r="G1615" s="26" t="str">
        <f t="shared" si="25"/>
        <v/>
      </c>
      <c r="H1615" s="25" t="str">
        <f>(IF((COUNTBLANK(E1615))=1,"",(IF((ISERROR((VLOOKUP((IF((VALUE((TEXT(F1615,"mmdd"))))&gt;=801,(YEAR(F1615)),(YEAR(F1615)))),'Master Roster Data'!$M$1721:$N$1730,2,FALSE)))),"Player Appears to Be Too Old or Too Young",(VLOOKUP((IF((VALUE((TEXT(F1615,"mmdd"))))&gt;=801,(YEAR(F1615)),(YEAR(F1615)))),'Master Roster Data'!$M$1721:$N$1730,2,FALSE))))))</f>
        <v/>
      </c>
      <c r="J1615" s="13"/>
    </row>
    <row r="1616" spans="2:10" ht="15" x14ac:dyDescent="0.2">
      <c r="B1616" s="23"/>
      <c r="C1616" s="24"/>
      <c r="D1616" s="23"/>
      <c r="E1616" s="24"/>
      <c r="F1616" s="22"/>
      <c r="G1616" s="26" t="str">
        <f t="shared" si="25"/>
        <v/>
      </c>
      <c r="H1616" s="25" t="str">
        <f>(IF((COUNTBLANK(E1616))=1,"",(IF((ISERROR((VLOOKUP((IF((VALUE((TEXT(F1616,"mmdd"))))&gt;=801,(YEAR(F1616)),(YEAR(F1616)))),'Master Roster Data'!$M$1721:$N$1730,2,FALSE)))),"Player Appears to Be Too Old or Too Young",(VLOOKUP((IF((VALUE((TEXT(F1616,"mmdd"))))&gt;=801,(YEAR(F1616)),(YEAR(F1616)))),'Master Roster Data'!$M$1721:$N$1730,2,FALSE))))))</f>
        <v/>
      </c>
      <c r="J1616" s="13"/>
    </row>
    <row r="1617" spans="2:10" ht="15" x14ac:dyDescent="0.2">
      <c r="B1617" s="23"/>
      <c r="C1617" s="24"/>
      <c r="D1617" s="23"/>
      <c r="E1617" s="24"/>
      <c r="F1617" s="22"/>
      <c r="G1617" s="26" t="str">
        <f t="shared" si="25"/>
        <v/>
      </c>
      <c r="H1617" s="25" t="str">
        <f>(IF((COUNTBLANK(E1617))=1,"",(IF((ISERROR((VLOOKUP((IF((VALUE((TEXT(F1617,"mmdd"))))&gt;=801,(YEAR(F1617)),(YEAR(F1617)))),'Master Roster Data'!$M$1721:$N$1730,2,FALSE)))),"Player Appears to Be Too Old or Too Young",(VLOOKUP((IF((VALUE((TEXT(F1617,"mmdd"))))&gt;=801,(YEAR(F1617)),(YEAR(F1617)))),'Master Roster Data'!$M$1721:$N$1730,2,FALSE))))))</f>
        <v/>
      </c>
      <c r="J1617" s="13"/>
    </row>
    <row r="1618" spans="2:10" ht="15" x14ac:dyDescent="0.2">
      <c r="B1618" s="23"/>
      <c r="C1618" s="24"/>
      <c r="D1618" s="23"/>
      <c r="E1618" s="24"/>
      <c r="F1618" s="22"/>
      <c r="G1618" s="26" t="str">
        <f t="shared" si="25"/>
        <v/>
      </c>
      <c r="H1618" s="25" t="str">
        <f>(IF((COUNTBLANK(E1618))=1,"",(IF((ISERROR((VLOOKUP((IF((VALUE((TEXT(F1618,"mmdd"))))&gt;=801,(YEAR(F1618)),(YEAR(F1618)))),'Master Roster Data'!$M$1721:$N$1730,2,FALSE)))),"Player Appears to Be Too Old or Too Young",(VLOOKUP((IF((VALUE((TEXT(F1618,"mmdd"))))&gt;=801,(YEAR(F1618)),(YEAR(F1618)))),'Master Roster Data'!$M$1721:$N$1730,2,FALSE))))))</f>
        <v/>
      </c>
      <c r="J1618" s="13"/>
    </row>
    <row r="1619" spans="2:10" ht="15" x14ac:dyDescent="0.2">
      <c r="B1619" s="23"/>
      <c r="C1619" s="24"/>
      <c r="D1619" s="23"/>
      <c r="E1619" s="24"/>
      <c r="F1619" s="22"/>
      <c r="G1619" s="26" t="str">
        <f t="shared" si="25"/>
        <v/>
      </c>
      <c r="H1619" s="25" t="str">
        <f>(IF((COUNTBLANK(E1619))=1,"",(IF((ISERROR((VLOOKUP((IF((VALUE((TEXT(F1619,"mmdd"))))&gt;=801,(YEAR(F1619)),(YEAR(F1619)))),'Master Roster Data'!$M$1721:$N$1730,2,FALSE)))),"Player Appears to Be Too Old or Too Young",(VLOOKUP((IF((VALUE((TEXT(F1619,"mmdd"))))&gt;=801,(YEAR(F1619)),(YEAR(F1619)))),'Master Roster Data'!$M$1721:$N$1730,2,FALSE))))))</f>
        <v/>
      </c>
      <c r="J1619" s="13"/>
    </row>
    <row r="1620" spans="2:10" ht="15" x14ac:dyDescent="0.2">
      <c r="B1620" s="23"/>
      <c r="C1620" s="24"/>
      <c r="D1620" s="23"/>
      <c r="E1620" s="24"/>
      <c r="F1620" s="22"/>
      <c r="G1620" s="26" t="str">
        <f t="shared" si="25"/>
        <v/>
      </c>
      <c r="H1620" s="25" t="str">
        <f>(IF((COUNTBLANK(E1620))=1,"",(IF((ISERROR((VLOOKUP((IF((VALUE((TEXT(F1620,"mmdd"))))&gt;=801,(YEAR(F1620)),(YEAR(F1620)))),'Master Roster Data'!$M$1721:$N$1730,2,FALSE)))),"Player Appears to Be Too Old or Too Young",(VLOOKUP((IF((VALUE((TEXT(F1620,"mmdd"))))&gt;=801,(YEAR(F1620)),(YEAR(F1620)))),'Master Roster Data'!$M$1721:$N$1730,2,FALSE))))))</f>
        <v/>
      </c>
      <c r="J1620" s="13"/>
    </row>
    <row r="1621" spans="2:10" ht="15" x14ac:dyDescent="0.2">
      <c r="B1621" s="23"/>
      <c r="C1621" s="24"/>
      <c r="D1621" s="23"/>
      <c r="E1621" s="24"/>
      <c r="F1621" s="22"/>
      <c r="G1621" s="26" t="str">
        <f t="shared" si="25"/>
        <v/>
      </c>
      <c r="H1621" s="25" t="str">
        <f>(IF((COUNTBLANK(E1621))=1,"",(IF((ISERROR((VLOOKUP((IF((VALUE((TEXT(F1621,"mmdd"))))&gt;=801,(YEAR(F1621)),(YEAR(F1621)))),'Master Roster Data'!$M$1721:$N$1730,2,FALSE)))),"Player Appears to Be Too Old or Too Young",(VLOOKUP((IF((VALUE((TEXT(F1621,"mmdd"))))&gt;=801,(YEAR(F1621)),(YEAR(F1621)))),'Master Roster Data'!$M$1721:$N$1730,2,FALSE))))))</f>
        <v/>
      </c>
      <c r="J1621" s="13"/>
    </row>
    <row r="1622" spans="2:10" ht="15" x14ac:dyDescent="0.2">
      <c r="B1622" s="23"/>
      <c r="C1622" s="24"/>
      <c r="D1622" s="23"/>
      <c r="E1622" s="24"/>
      <c r="F1622" s="22"/>
      <c r="G1622" s="26" t="str">
        <f t="shared" si="25"/>
        <v/>
      </c>
      <c r="H1622" s="25" t="str">
        <f>(IF((COUNTBLANK(E1622))=1,"",(IF((ISERROR((VLOOKUP((IF((VALUE((TEXT(F1622,"mmdd"))))&gt;=801,(YEAR(F1622)),(YEAR(F1622)))),'Master Roster Data'!$M$1721:$N$1730,2,FALSE)))),"Player Appears to Be Too Old or Too Young",(VLOOKUP((IF((VALUE((TEXT(F1622,"mmdd"))))&gt;=801,(YEAR(F1622)),(YEAR(F1622)))),'Master Roster Data'!$M$1721:$N$1730,2,FALSE))))))</f>
        <v/>
      </c>
      <c r="J1622" s="13"/>
    </row>
    <row r="1623" spans="2:10" ht="15" x14ac:dyDescent="0.2">
      <c r="B1623" s="23"/>
      <c r="C1623" s="24"/>
      <c r="D1623" s="23"/>
      <c r="E1623" s="24"/>
      <c r="F1623" s="22"/>
      <c r="G1623" s="26" t="str">
        <f t="shared" si="25"/>
        <v/>
      </c>
      <c r="H1623" s="25" t="str">
        <f>(IF((COUNTBLANK(E1623))=1,"",(IF((ISERROR((VLOOKUP((IF((VALUE((TEXT(F1623,"mmdd"))))&gt;=801,(YEAR(F1623)),(YEAR(F1623)))),'Master Roster Data'!$M$1721:$N$1730,2,FALSE)))),"Player Appears to Be Too Old or Too Young",(VLOOKUP((IF((VALUE((TEXT(F1623,"mmdd"))))&gt;=801,(YEAR(F1623)),(YEAR(F1623)))),'Master Roster Data'!$M$1721:$N$1730,2,FALSE))))))</f>
        <v/>
      </c>
      <c r="J1623" s="13"/>
    </row>
    <row r="1624" spans="2:10" ht="15" x14ac:dyDescent="0.2">
      <c r="B1624" s="23"/>
      <c r="C1624" s="24"/>
      <c r="D1624" s="23"/>
      <c r="E1624" s="24"/>
      <c r="F1624" s="22"/>
      <c r="G1624" s="26" t="str">
        <f t="shared" si="25"/>
        <v/>
      </c>
      <c r="H1624" s="25" t="str">
        <f>(IF((COUNTBLANK(E1624))=1,"",(IF((ISERROR((VLOOKUP((IF((VALUE((TEXT(F1624,"mmdd"))))&gt;=801,(YEAR(F1624)),(YEAR(F1624)))),'Master Roster Data'!$M$1721:$N$1730,2,FALSE)))),"Player Appears to Be Too Old or Too Young",(VLOOKUP((IF((VALUE((TEXT(F1624,"mmdd"))))&gt;=801,(YEAR(F1624)),(YEAR(F1624)))),'Master Roster Data'!$M$1721:$N$1730,2,FALSE))))))</f>
        <v/>
      </c>
      <c r="J1624" s="13"/>
    </row>
    <row r="1625" spans="2:10" ht="15" x14ac:dyDescent="0.2">
      <c r="B1625" s="23"/>
      <c r="C1625" s="24"/>
      <c r="D1625" s="23"/>
      <c r="E1625" s="24"/>
      <c r="F1625" s="22"/>
      <c r="G1625" s="26" t="str">
        <f t="shared" si="25"/>
        <v/>
      </c>
      <c r="H1625" s="25" t="str">
        <f>(IF((COUNTBLANK(E1625))=1,"",(IF((ISERROR((VLOOKUP((IF((VALUE((TEXT(F1625,"mmdd"))))&gt;=801,(YEAR(F1625)),(YEAR(F1625)))),'Master Roster Data'!$M$1721:$N$1730,2,FALSE)))),"Player Appears to Be Too Old or Too Young",(VLOOKUP((IF((VALUE((TEXT(F1625,"mmdd"))))&gt;=801,(YEAR(F1625)),(YEAR(F1625)))),'Master Roster Data'!$M$1721:$N$1730,2,FALSE))))))</f>
        <v/>
      </c>
      <c r="J1625" s="13"/>
    </row>
    <row r="1626" spans="2:10" ht="15" x14ac:dyDescent="0.2">
      <c r="B1626" s="23"/>
      <c r="C1626" s="24"/>
      <c r="D1626" s="23"/>
      <c r="E1626" s="24"/>
      <c r="F1626" s="22"/>
      <c r="G1626" s="26" t="str">
        <f t="shared" si="25"/>
        <v/>
      </c>
      <c r="H1626" s="25" t="str">
        <f>(IF((COUNTBLANK(E1626))=1,"",(IF((ISERROR((VLOOKUP((IF((VALUE((TEXT(F1626,"mmdd"))))&gt;=801,(YEAR(F1626)),(YEAR(F1626)))),'Master Roster Data'!$M$1721:$N$1730,2,FALSE)))),"Player Appears to Be Too Old or Too Young",(VLOOKUP((IF((VALUE((TEXT(F1626,"mmdd"))))&gt;=801,(YEAR(F1626)),(YEAR(F1626)))),'Master Roster Data'!$M$1721:$N$1730,2,FALSE))))))</f>
        <v/>
      </c>
      <c r="J1626" s="13"/>
    </row>
    <row r="1627" spans="2:10" ht="15" x14ac:dyDescent="0.2">
      <c r="B1627" s="23"/>
      <c r="C1627" s="24"/>
      <c r="D1627" s="23"/>
      <c r="E1627" s="24"/>
      <c r="F1627" s="22"/>
      <c r="G1627" s="26" t="str">
        <f t="shared" si="25"/>
        <v/>
      </c>
      <c r="H1627" s="25" t="str">
        <f>(IF((COUNTBLANK(E1627))=1,"",(IF((ISERROR((VLOOKUP((IF((VALUE((TEXT(F1627,"mmdd"))))&gt;=801,(YEAR(F1627)),(YEAR(F1627)))),'Master Roster Data'!$M$1721:$N$1730,2,FALSE)))),"Player Appears to Be Too Old or Too Young",(VLOOKUP((IF((VALUE((TEXT(F1627,"mmdd"))))&gt;=801,(YEAR(F1627)),(YEAR(F1627)))),'Master Roster Data'!$M$1721:$N$1730,2,FALSE))))))</f>
        <v/>
      </c>
      <c r="J1627" s="13"/>
    </row>
    <row r="1628" spans="2:10" ht="15" x14ac:dyDescent="0.2">
      <c r="B1628" s="23"/>
      <c r="C1628" s="24"/>
      <c r="D1628" s="23"/>
      <c r="E1628" s="24"/>
      <c r="F1628" s="22"/>
      <c r="G1628" s="26" t="str">
        <f t="shared" si="25"/>
        <v/>
      </c>
      <c r="H1628" s="25" t="str">
        <f>(IF((COUNTBLANK(E1628))=1,"",(IF((ISERROR((VLOOKUP((IF((VALUE((TEXT(F1628,"mmdd"))))&gt;=801,(YEAR(F1628)),(YEAR(F1628)))),'Master Roster Data'!$M$1721:$N$1730,2,FALSE)))),"Player Appears to Be Too Old or Too Young",(VLOOKUP((IF((VALUE((TEXT(F1628,"mmdd"))))&gt;=801,(YEAR(F1628)),(YEAR(F1628)))),'Master Roster Data'!$M$1721:$N$1730,2,FALSE))))))</f>
        <v/>
      </c>
      <c r="J1628" s="13"/>
    </row>
    <row r="1629" spans="2:10" ht="15" x14ac:dyDescent="0.2">
      <c r="B1629" s="23"/>
      <c r="C1629" s="24"/>
      <c r="D1629" s="23"/>
      <c r="E1629" s="24"/>
      <c r="F1629" s="22"/>
      <c r="G1629" s="26" t="str">
        <f t="shared" si="25"/>
        <v/>
      </c>
      <c r="H1629" s="25" t="str">
        <f>(IF((COUNTBLANK(E1629))=1,"",(IF((ISERROR((VLOOKUP((IF((VALUE((TEXT(F1629,"mmdd"))))&gt;=801,(YEAR(F1629)),(YEAR(F1629)))),'Master Roster Data'!$M$1721:$N$1730,2,FALSE)))),"Player Appears to Be Too Old or Too Young",(VLOOKUP((IF((VALUE((TEXT(F1629,"mmdd"))))&gt;=801,(YEAR(F1629)),(YEAR(F1629)))),'Master Roster Data'!$M$1721:$N$1730,2,FALSE))))))</f>
        <v/>
      </c>
      <c r="J1629" s="13"/>
    </row>
    <row r="1630" spans="2:10" ht="15" x14ac:dyDescent="0.2">
      <c r="B1630" s="23"/>
      <c r="C1630" s="24"/>
      <c r="D1630" s="23"/>
      <c r="E1630" s="24"/>
      <c r="F1630" s="22"/>
      <c r="G1630" s="26" t="str">
        <f t="shared" si="25"/>
        <v/>
      </c>
      <c r="H1630" s="25" t="str">
        <f>(IF((COUNTBLANK(E1630))=1,"",(IF((ISERROR((VLOOKUP((IF((VALUE((TEXT(F1630,"mmdd"))))&gt;=801,(YEAR(F1630)),(YEAR(F1630)))),'Master Roster Data'!$M$1721:$N$1730,2,FALSE)))),"Player Appears to Be Too Old or Too Young",(VLOOKUP((IF((VALUE((TEXT(F1630,"mmdd"))))&gt;=801,(YEAR(F1630)),(YEAR(F1630)))),'Master Roster Data'!$M$1721:$N$1730,2,FALSE))))))</f>
        <v/>
      </c>
      <c r="J1630" s="13"/>
    </row>
    <row r="1631" spans="2:10" ht="15" x14ac:dyDescent="0.2">
      <c r="B1631" s="23"/>
      <c r="C1631" s="24"/>
      <c r="D1631" s="23"/>
      <c r="E1631" s="24"/>
      <c r="F1631" s="22"/>
      <c r="G1631" s="26" t="str">
        <f t="shared" si="25"/>
        <v/>
      </c>
      <c r="H1631" s="25" t="str">
        <f>(IF((COUNTBLANK(E1631))=1,"",(IF((ISERROR((VLOOKUP((IF((VALUE((TEXT(F1631,"mmdd"))))&gt;=801,(YEAR(F1631)),(YEAR(F1631)))),'Master Roster Data'!$M$1721:$N$1730,2,FALSE)))),"Player Appears to Be Too Old or Too Young",(VLOOKUP((IF((VALUE((TEXT(F1631,"mmdd"))))&gt;=801,(YEAR(F1631)),(YEAR(F1631)))),'Master Roster Data'!$M$1721:$N$1730,2,FALSE))))))</f>
        <v/>
      </c>
      <c r="J1631" s="13"/>
    </row>
    <row r="1632" spans="2:10" ht="15" x14ac:dyDescent="0.2">
      <c r="B1632" s="23"/>
      <c r="C1632" s="24"/>
      <c r="D1632" s="23"/>
      <c r="E1632" s="24"/>
      <c r="F1632" s="22"/>
      <c r="G1632" s="26" t="str">
        <f t="shared" si="25"/>
        <v/>
      </c>
      <c r="H1632" s="25" t="str">
        <f>(IF((COUNTBLANK(E1632))=1,"",(IF((ISERROR((VLOOKUP((IF((VALUE((TEXT(F1632,"mmdd"))))&gt;=801,(YEAR(F1632)),(YEAR(F1632)))),'Master Roster Data'!$M$1721:$N$1730,2,FALSE)))),"Player Appears to Be Too Old or Too Young",(VLOOKUP((IF((VALUE((TEXT(F1632,"mmdd"))))&gt;=801,(YEAR(F1632)),(YEAR(F1632)))),'Master Roster Data'!$M$1721:$N$1730,2,FALSE))))))</f>
        <v/>
      </c>
      <c r="J1632" s="13"/>
    </row>
    <row r="1633" spans="2:10" ht="15" x14ac:dyDescent="0.2">
      <c r="B1633" s="23"/>
      <c r="C1633" s="24"/>
      <c r="D1633" s="23"/>
      <c r="E1633" s="24"/>
      <c r="F1633" s="22"/>
      <c r="G1633" s="26" t="str">
        <f t="shared" si="25"/>
        <v/>
      </c>
      <c r="H1633" s="25" t="str">
        <f>(IF((COUNTBLANK(E1633))=1,"",(IF((ISERROR((VLOOKUP((IF((VALUE((TEXT(F1633,"mmdd"))))&gt;=801,(YEAR(F1633)),(YEAR(F1633)))),'Master Roster Data'!$M$1721:$N$1730,2,FALSE)))),"Player Appears to Be Too Old or Too Young",(VLOOKUP((IF((VALUE((TEXT(F1633,"mmdd"))))&gt;=801,(YEAR(F1633)),(YEAR(F1633)))),'Master Roster Data'!$M$1721:$N$1730,2,FALSE))))))</f>
        <v/>
      </c>
      <c r="J1633" s="13"/>
    </row>
    <row r="1634" spans="2:10" ht="15" x14ac:dyDescent="0.2">
      <c r="B1634" s="23"/>
      <c r="C1634" s="24"/>
      <c r="D1634" s="23"/>
      <c r="E1634" s="24"/>
      <c r="F1634" s="22"/>
      <c r="G1634" s="26" t="str">
        <f t="shared" si="25"/>
        <v/>
      </c>
      <c r="H1634" s="25" t="str">
        <f>(IF((COUNTBLANK(E1634))=1,"",(IF((ISERROR((VLOOKUP((IF((VALUE((TEXT(F1634,"mmdd"))))&gt;=801,(YEAR(F1634)),(YEAR(F1634)))),'Master Roster Data'!$M$1721:$N$1730,2,FALSE)))),"Player Appears to Be Too Old or Too Young",(VLOOKUP((IF((VALUE((TEXT(F1634,"mmdd"))))&gt;=801,(YEAR(F1634)),(YEAR(F1634)))),'Master Roster Data'!$M$1721:$N$1730,2,FALSE))))))</f>
        <v/>
      </c>
      <c r="J1634" s="13"/>
    </row>
    <row r="1635" spans="2:10" ht="15" x14ac:dyDescent="0.2">
      <c r="B1635" s="23"/>
      <c r="C1635" s="24"/>
      <c r="D1635" s="23"/>
      <c r="E1635" s="24"/>
      <c r="F1635" s="22"/>
      <c r="G1635" s="26" t="str">
        <f t="shared" si="25"/>
        <v/>
      </c>
      <c r="H1635" s="25" t="str">
        <f>(IF((COUNTBLANK(E1635))=1,"",(IF((ISERROR((VLOOKUP((IF((VALUE((TEXT(F1635,"mmdd"))))&gt;=801,(YEAR(F1635)),(YEAR(F1635)))),'Master Roster Data'!$M$1721:$N$1730,2,FALSE)))),"Player Appears to Be Too Old or Too Young",(VLOOKUP((IF((VALUE((TEXT(F1635,"mmdd"))))&gt;=801,(YEAR(F1635)),(YEAR(F1635)))),'Master Roster Data'!$M$1721:$N$1730,2,FALSE))))))</f>
        <v/>
      </c>
      <c r="J1635" s="13"/>
    </row>
    <row r="1636" spans="2:10" ht="15" x14ac:dyDescent="0.2">
      <c r="B1636" s="23"/>
      <c r="C1636" s="24"/>
      <c r="D1636" s="23"/>
      <c r="E1636" s="24"/>
      <c r="F1636" s="22"/>
      <c r="G1636" s="26" t="str">
        <f t="shared" si="25"/>
        <v/>
      </c>
      <c r="H1636" s="25" t="str">
        <f>(IF((COUNTBLANK(E1636))=1,"",(IF((ISERROR((VLOOKUP((IF((VALUE((TEXT(F1636,"mmdd"))))&gt;=801,(YEAR(F1636)),(YEAR(F1636)))),'Master Roster Data'!$M$1721:$N$1730,2,FALSE)))),"Player Appears to Be Too Old or Too Young",(VLOOKUP((IF((VALUE((TEXT(F1636,"mmdd"))))&gt;=801,(YEAR(F1636)),(YEAR(F1636)))),'Master Roster Data'!$M$1721:$N$1730,2,FALSE))))))</f>
        <v/>
      </c>
      <c r="J1636" s="13"/>
    </row>
    <row r="1637" spans="2:10" ht="15" x14ac:dyDescent="0.2">
      <c r="B1637" s="23"/>
      <c r="C1637" s="24"/>
      <c r="D1637" s="23"/>
      <c r="E1637" s="24"/>
      <c r="F1637" s="22"/>
      <c r="G1637" s="26" t="str">
        <f t="shared" si="25"/>
        <v/>
      </c>
      <c r="H1637" s="25" t="str">
        <f>(IF((COUNTBLANK(E1637))=1,"",(IF((ISERROR((VLOOKUP((IF((VALUE((TEXT(F1637,"mmdd"))))&gt;=801,(YEAR(F1637)),(YEAR(F1637)))),'Master Roster Data'!$M$1721:$N$1730,2,FALSE)))),"Player Appears to Be Too Old or Too Young",(VLOOKUP((IF((VALUE((TEXT(F1637,"mmdd"))))&gt;=801,(YEAR(F1637)),(YEAR(F1637)))),'Master Roster Data'!$M$1721:$N$1730,2,FALSE))))))</f>
        <v/>
      </c>
      <c r="J1637" s="13"/>
    </row>
    <row r="1638" spans="2:10" ht="15" x14ac:dyDescent="0.2">
      <c r="B1638" s="23"/>
      <c r="C1638" s="24"/>
      <c r="D1638" s="23"/>
      <c r="E1638" s="24"/>
      <c r="F1638" s="22"/>
      <c r="G1638" s="26" t="str">
        <f t="shared" si="25"/>
        <v/>
      </c>
      <c r="H1638" s="25" t="str">
        <f>(IF((COUNTBLANK(E1638))=1,"",(IF((ISERROR((VLOOKUP((IF((VALUE((TEXT(F1638,"mmdd"))))&gt;=801,(YEAR(F1638)),(YEAR(F1638)))),'Master Roster Data'!$M$1721:$N$1730,2,FALSE)))),"Player Appears to Be Too Old or Too Young",(VLOOKUP((IF((VALUE((TEXT(F1638,"mmdd"))))&gt;=801,(YEAR(F1638)),(YEAR(F1638)))),'Master Roster Data'!$M$1721:$N$1730,2,FALSE))))))</f>
        <v/>
      </c>
      <c r="J1638" s="13"/>
    </row>
    <row r="1639" spans="2:10" ht="15" x14ac:dyDescent="0.2">
      <c r="B1639" s="23"/>
      <c r="C1639" s="24"/>
      <c r="D1639" s="23"/>
      <c r="E1639" s="24"/>
      <c r="F1639" s="22"/>
      <c r="G1639" s="26" t="str">
        <f t="shared" si="25"/>
        <v/>
      </c>
      <c r="H1639" s="25" t="str">
        <f>(IF((COUNTBLANK(E1639))=1,"",(IF((ISERROR((VLOOKUP((IF((VALUE((TEXT(F1639,"mmdd"))))&gt;=801,(YEAR(F1639)),(YEAR(F1639)))),'Master Roster Data'!$M$1721:$N$1730,2,FALSE)))),"Player Appears to Be Too Old or Too Young",(VLOOKUP((IF((VALUE((TEXT(F1639,"mmdd"))))&gt;=801,(YEAR(F1639)),(YEAR(F1639)))),'Master Roster Data'!$M$1721:$N$1730,2,FALSE))))))</f>
        <v/>
      </c>
      <c r="J1639" s="13"/>
    </row>
    <row r="1640" spans="2:10" ht="15" x14ac:dyDescent="0.2">
      <c r="B1640" s="23"/>
      <c r="C1640" s="24"/>
      <c r="D1640" s="23"/>
      <c r="E1640" s="24"/>
      <c r="F1640" s="22"/>
      <c r="G1640" s="26" t="str">
        <f t="shared" si="25"/>
        <v/>
      </c>
      <c r="H1640" s="25" t="str">
        <f>(IF((COUNTBLANK(E1640))=1,"",(IF((ISERROR((VLOOKUP((IF((VALUE((TEXT(F1640,"mmdd"))))&gt;=801,(YEAR(F1640)),(YEAR(F1640)))),'Master Roster Data'!$M$1721:$N$1730,2,FALSE)))),"Player Appears to Be Too Old or Too Young",(VLOOKUP((IF((VALUE((TEXT(F1640,"mmdd"))))&gt;=801,(YEAR(F1640)),(YEAR(F1640)))),'Master Roster Data'!$M$1721:$N$1730,2,FALSE))))))</f>
        <v/>
      </c>
      <c r="J1640" s="13"/>
    </row>
    <row r="1641" spans="2:10" ht="15" x14ac:dyDescent="0.2">
      <c r="B1641" s="23"/>
      <c r="C1641" s="24"/>
      <c r="D1641" s="23"/>
      <c r="E1641" s="24"/>
      <c r="F1641" s="22"/>
      <c r="G1641" s="26" t="str">
        <f t="shared" si="25"/>
        <v/>
      </c>
      <c r="H1641" s="25" t="str">
        <f>(IF((COUNTBLANK(E1641))=1,"",(IF((ISERROR((VLOOKUP((IF((VALUE((TEXT(F1641,"mmdd"))))&gt;=801,(YEAR(F1641)),(YEAR(F1641)))),'Master Roster Data'!$M$1721:$N$1730,2,FALSE)))),"Player Appears to Be Too Old or Too Young",(VLOOKUP((IF((VALUE((TEXT(F1641,"mmdd"))))&gt;=801,(YEAR(F1641)),(YEAR(F1641)))),'Master Roster Data'!$M$1721:$N$1730,2,FALSE))))))</f>
        <v/>
      </c>
      <c r="J1641" s="13"/>
    </row>
    <row r="1642" spans="2:10" ht="15" x14ac:dyDescent="0.2">
      <c r="B1642" s="23"/>
      <c r="C1642" s="24"/>
      <c r="D1642" s="23"/>
      <c r="E1642" s="24"/>
      <c r="F1642" s="22"/>
      <c r="G1642" s="26" t="str">
        <f t="shared" si="25"/>
        <v/>
      </c>
      <c r="H1642" s="25" t="str">
        <f>(IF((COUNTBLANK(E1642))=1,"",(IF((ISERROR((VLOOKUP((IF((VALUE((TEXT(F1642,"mmdd"))))&gt;=801,(YEAR(F1642)),(YEAR(F1642)))),'Master Roster Data'!$M$1721:$N$1730,2,FALSE)))),"Player Appears to Be Too Old or Too Young",(VLOOKUP((IF((VALUE((TEXT(F1642,"mmdd"))))&gt;=801,(YEAR(F1642)),(YEAR(F1642)))),'Master Roster Data'!$M$1721:$N$1730,2,FALSE))))))</f>
        <v/>
      </c>
      <c r="J1642" s="13"/>
    </row>
    <row r="1643" spans="2:10" ht="15" x14ac:dyDescent="0.2">
      <c r="B1643" s="23"/>
      <c r="C1643" s="24"/>
      <c r="D1643" s="23"/>
      <c r="E1643" s="24"/>
      <c r="F1643" s="22"/>
      <c r="G1643" s="26" t="str">
        <f t="shared" si="25"/>
        <v/>
      </c>
      <c r="H1643" s="25" t="str">
        <f>(IF((COUNTBLANK(E1643))=1,"",(IF((ISERROR((VLOOKUP((IF((VALUE((TEXT(F1643,"mmdd"))))&gt;=801,(YEAR(F1643)),(YEAR(F1643)))),'Master Roster Data'!$M$1721:$N$1730,2,FALSE)))),"Player Appears to Be Too Old or Too Young",(VLOOKUP((IF((VALUE((TEXT(F1643,"mmdd"))))&gt;=801,(YEAR(F1643)),(YEAR(F1643)))),'Master Roster Data'!$M$1721:$N$1730,2,FALSE))))))</f>
        <v/>
      </c>
      <c r="J1643" s="13"/>
    </row>
    <row r="1644" spans="2:10" ht="15" x14ac:dyDescent="0.2">
      <c r="B1644" s="23"/>
      <c r="C1644" s="24"/>
      <c r="D1644" s="23"/>
      <c r="E1644" s="24"/>
      <c r="F1644" s="22"/>
      <c r="G1644" s="26" t="str">
        <f t="shared" si="25"/>
        <v/>
      </c>
      <c r="H1644" s="25" t="str">
        <f>(IF((COUNTBLANK(E1644))=1,"",(IF((ISERROR((VLOOKUP((IF((VALUE((TEXT(F1644,"mmdd"))))&gt;=801,(YEAR(F1644)),(YEAR(F1644)))),'Master Roster Data'!$M$1721:$N$1730,2,FALSE)))),"Player Appears to Be Too Old or Too Young",(VLOOKUP((IF((VALUE((TEXT(F1644,"mmdd"))))&gt;=801,(YEAR(F1644)),(YEAR(F1644)))),'Master Roster Data'!$M$1721:$N$1730,2,FALSE))))))</f>
        <v/>
      </c>
      <c r="J1644" s="13"/>
    </row>
    <row r="1645" spans="2:10" ht="15" x14ac:dyDescent="0.2">
      <c r="B1645" s="23"/>
      <c r="C1645" s="24"/>
      <c r="D1645" s="23"/>
      <c r="E1645" s="24"/>
      <c r="F1645" s="22"/>
      <c r="G1645" s="26" t="str">
        <f t="shared" si="25"/>
        <v/>
      </c>
      <c r="H1645" s="25" t="str">
        <f>(IF((COUNTBLANK(E1645))=1,"",(IF((ISERROR((VLOOKUP((IF((VALUE((TEXT(F1645,"mmdd"))))&gt;=801,(YEAR(F1645)),(YEAR(F1645)))),'Master Roster Data'!$M$1721:$N$1730,2,FALSE)))),"Player Appears to Be Too Old or Too Young",(VLOOKUP((IF((VALUE((TEXT(F1645,"mmdd"))))&gt;=801,(YEAR(F1645)),(YEAR(F1645)))),'Master Roster Data'!$M$1721:$N$1730,2,FALSE))))))</f>
        <v/>
      </c>
      <c r="J1645" s="13"/>
    </row>
    <row r="1646" spans="2:10" ht="15" x14ac:dyDescent="0.2">
      <c r="B1646" s="23"/>
      <c r="C1646" s="24"/>
      <c r="D1646" s="23"/>
      <c r="E1646" s="24"/>
      <c r="F1646" s="22"/>
      <c r="G1646" s="26" t="str">
        <f t="shared" si="25"/>
        <v/>
      </c>
      <c r="H1646" s="25" t="str">
        <f>(IF((COUNTBLANK(E1646))=1,"",(IF((ISERROR((VLOOKUP((IF((VALUE((TEXT(F1646,"mmdd"))))&gt;=801,(YEAR(F1646)),(YEAR(F1646)))),'Master Roster Data'!$M$1721:$N$1730,2,FALSE)))),"Player Appears to Be Too Old or Too Young",(VLOOKUP((IF((VALUE((TEXT(F1646,"mmdd"))))&gt;=801,(YEAR(F1646)),(YEAR(F1646)))),'Master Roster Data'!$M$1721:$N$1730,2,FALSE))))))</f>
        <v/>
      </c>
      <c r="J1646" s="13"/>
    </row>
    <row r="1647" spans="2:10" ht="15" x14ac:dyDescent="0.2">
      <c r="B1647" s="23"/>
      <c r="C1647" s="24"/>
      <c r="D1647" s="23"/>
      <c r="E1647" s="24"/>
      <c r="F1647" s="22"/>
      <c r="G1647" s="26" t="str">
        <f t="shared" si="25"/>
        <v/>
      </c>
      <c r="H1647" s="25" t="str">
        <f>(IF((COUNTBLANK(E1647))=1,"",(IF((ISERROR((VLOOKUP((IF((VALUE((TEXT(F1647,"mmdd"))))&gt;=801,(YEAR(F1647)),(YEAR(F1647)))),'Master Roster Data'!$M$1721:$N$1730,2,FALSE)))),"Player Appears to Be Too Old or Too Young",(VLOOKUP((IF((VALUE((TEXT(F1647,"mmdd"))))&gt;=801,(YEAR(F1647)),(YEAR(F1647)))),'Master Roster Data'!$M$1721:$N$1730,2,FALSE))))))</f>
        <v/>
      </c>
      <c r="J1647" s="13"/>
    </row>
    <row r="1648" spans="2:10" ht="15" x14ac:dyDescent="0.2">
      <c r="B1648" s="23"/>
      <c r="C1648" s="24"/>
      <c r="D1648" s="23"/>
      <c r="E1648" s="24"/>
      <c r="F1648" s="22"/>
      <c r="G1648" s="26" t="str">
        <f t="shared" si="25"/>
        <v/>
      </c>
      <c r="H1648" s="25" t="str">
        <f>(IF((COUNTBLANK(E1648))=1,"",(IF((ISERROR((VLOOKUP((IF((VALUE((TEXT(F1648,"mmdd"))))&gt;=801,(YEAR(F1648)),(YEAR(F1648)))),'Master Roster Data'!$M$1721:$N$1730,2,FALSE)))),"Player Appears to Be Too Old or Too Young",(VLOOKUP((IF((VALUE((TEXT(F1648,"mmdd"))))&gt;=801,(YEAR(F1648)),(YEAR(F1648)))),'Master Roster Data'!$M$1721:$N$1730,2,FALSE))))))</f>
        <v/>
      </c>
      <c r="J1648" s="13"/>
    </row>
    <row r="1649" spans="2:10" ht="15" x14ac:dyDescent="0.2">
      <c r="B1649" s="23"/>
      <c r="C1649" s="24"/>
      <c r="D1649" s="23"/>
      <c r="E1649" s="24"/>
      <c r="F1649" s="22"/>
      <c r="G1649" s="26" t="str">
        <f t="shared" si="25"/>
        <v/>
      </c>
      <c r="H1649" s="25" t="str">
        <f>(IF((COUNTBLANK(E1649))=1,"",(IF((ISERROR((VLOOKUP((IF((VALUE((TEXT(F1649,"mmdd"))))&gt;=801,(YEAR(F1649)),(YEAR(F1649)))),'Master Roster Data'!$M$1721:$N$1730,2,FALSE)))),"Player Appears to Be Too Old or Too Young",(VLOOKUP((IF((VALUE((TEXT(F1649,"mmdd"))))&gt;=801,(YEAR(F1649)),(YEAR(F1649)))),'Master Roster Data'!$M$1721:$N$1730,2,FALSE))))))</f>
        <v/>
      </c>
      <c r="J1649" s="13"/>
    </row>
    <row r="1650" spans="2:10" ht="15" x14ac:dyDescent="0.2">
      <c r="B1650" s="23"/>
      <c r="C1650" s="24"/>
      <c r="D1650" s="23"/>
      <c r="E1650" s="24"/>
      <c r="F1650" s="22"/>
      <c r="G1650" s="26" t="str">
        <f t="shared" si="25"/>
        <v/>
      </c>
      <c r="H1650" s="25" t="str">
        <f>(IF((COUNTBLANK(E1650))=1,"",(IF((ISERROR((VLOOKUP((IF((VALUE((TEXT(F1650,"mmdd"))))&gt;=801,(YEAR(F1650)),(YEAR(F1650)))),'Master Roster Data'!$M$1721:$N$1730,2,FALSE)))),"Player Appears to Be Too Old or Too Young",(VLOOKUP((IF((VALUE((TEXT(F1650,"mmdd"))))&gt;=801,(YEAR(F1650)),(YEAR(F1650)))),'Master Roster Data'!$M$1721:$N$1730,2,FALSE))))))</f>
        <v/>
      </c>
      <c r="J1650" s="13"/>
    </row>
    <row r="1651" spans="2:10" ht="15" x14ac:dyDescent="0.2">
      <c r="B1651" s="23"/>
      <c r="C1651" s="24"/>
      <c r="D1651" s="23"/>
      <c r="E1651" s="24"/>
      <c r="F1651" s="22"/>
      <c r="G1651" s="26" t="str">
        <f t="shared" si="25"/>
        <v/>
      </c>
      <c r="H1651" s="25" t="str">
        <f>(IF((COUNTBLANK(E1651))=1,"",(IF((ISERROR((VLOOKUP((IF((VALUE((TEXT(F1651,"mmdd"))))&gt;=801,(YEAR(F1651)),(YEAR(F1651)))),'Master Roster Data'!$M$1721:$N$1730,2,FALSE)))),"Player Appears to Be Too Old or Too Young",(VLOOKUP((IF((VALUE((TEXT(F1651,"mmdd"))))&gt;=801,(YEAR(F1651)),(YEAR(F1651)))),'Master Roster Data'!$M$1721:$N$1730,2,FALSE))))))</f>
        <v/>
      </c>
      <c r="J1651" s="13"/>
    </row>
    <row r="1652" spans="2:10" ht="15" x14ac:dyDescent="0.2">
      <c r="B1652" s="23"/>
      <c r="C1652" s="24"/>
      <c r="D1652" s="23"/>
      <c r="E1652" s="24"/>
      <c r="F1652" s="22"/>
      <c r="G1652" s="26" t="str">
        <f t="shared" si="25"/>
        <v/>
      </c>
      <c r="H1652" s="25" t="str">
        <f>(IF((COUNTBLANK(E1652))=1,"",(IF((ISERROR((VLOOKUP((IF((VALUE((TEXT(F1652,"mmdd"))))&gt;=801,(YEAR(F1652)),(YEAR(F1652)))),'Master Roster Data'!$M$1721:$N$1730,2,FALSE)))),"Player Appears to Be Too Old or Too Young",(VLOOKUP((IF((VALUE((TEXT(F1652,"mmdd"))))&gt;=801,(YEAR(F1652)),(YEAR(F1652)))),'Master Roster Data'!$M$1721:$N$1730,2,FALSE))))))</f>
        <v/>
      </c>
      <c r="J1652" s="13"/>
    </row>
    <row r="1653" spans="2:10" ht="15" x14ac:dyDescent="0.2">
      <c r="B1653" s="23"/>
      <c r="C1653" s="24"/>
      <c r="D1653" s="23"/>
      <c r="E1653" s="24"/>
      <c r="F1653" s="22"/>
      <c r="G1653" s="26" t="str">
        <f t="shared" si="25"/>
        <v/>
      </c>
      <c r="H1653" s="25" t="str">
        <f>(IF((COUNTBLANK(E1653))=1,"",(IF((ISERROR((VLOOKUP((IF((VALUE((TEXT(F1653,"mmdd"))))&gt;=801,(YEAR(F1653)),(YEAR(F1653)))),'Master Roster Data'!$M$1721:$N$1730,2,FALSE)))),"Player Appears to Be Too Old or Too Young",(VLOOKUP((IF((VALUE((TEXT(F1653,"mmdd"))))&gt;=801,(YEAR(F1653)),(YEAR(F1653)))),'Master Roster Data'!$M$1721:$N$1730,2,FALSE))))))</f>
        <v/>
      </c>
      <c r="J1653" s="13"/>
    </row>
    <row r="1654" spans="2:10" ht="15" x14ac:dyDescent="0.2">
      <c r="B1654" s="23"/>
      <c r="C1654" s="24"/>
      <c r="D1654" s="23"/>
      <c r="E1654" s="24"/>
      <c r="F1654" s="22"/>
      <c r="G1654" s="26" t="str">
        <f t="shared" si="25"/>
        <v/>
      </c>
      <c r="H1654" s="25" t="str">
        <f>(IF((COUNTBLANK(E1654))=1,"",(IF((ISERROR((VLOOKUP((IF((VALUE((TEXT(F1654,"mmdd"))))&gt;=801,(YEAR(F1654)),(YEAR(F1654)))),'Master Roster Data'!$M$1721:$N$1730,2,FALSE)))),"Player Appears to Be Too Old or Too Young",(VLOOKUP((IF((VALUE((TEXT(F1654,"mmdd"))))&gt;=801,(YEAR(F1654)),(YEAR(F1654)))),'Master Roster Data'!$M$1721:$N$1730,2,FALSE))))))</f>
        <v/>
      </c>
      <c r="J1654" s="13"/>
    </row>
    <row r="1655" spans="2:10" ht="15" x14ac:dyDescent="0.2">
      <c r="B1655" s="23"/>
      <c r="C1655" s="24"/>
      <c r="D1655" s="23"/>
      <c r="E1655" s="24"/>
      <c r="F1655" s="22"/>
      <c r="G1655" s="26" t="str">
        <f t="shared" si="25"/>
        <v/>
      </c>
      <c r="H1655" s="25" t="str">
        <f>(IF((COUNTBLANK(E1655))=1,"",(IF((ISERROR((VLOOKUP((IF((VALUE((TEXT(F1655,"mmdd"))))&gt;=801,(YEAR(F1655)),(YEAR(F1655)))),'Master Roster Data'!$M$1721:$N$1730,2,FALSE)))),"Player Appears to Be Too Old or Too Young",(VLOOKUP((IF((VALUE((TEXT(F1655,"mmdd"))))&gt;=801,(YEAR(F1655)),(YEAR(F1655)))),'Master Roster Data'!$M$1721:$N$1730,2,FALSE))))))</f>
        <v/>
      </c>
      <c r="J1655" s="13"/>
    </row>
    <row r="1656" spans="2:10" ht="15" x14ac:dyDescent="0.2">
      <c r="B1656" s="23"/>
      <c r="C1656" s="24"/>
      <c r="D1656" s="23"/>
      <c r="E1656" s="24"/>
      <c r="F1656" s="22"/>
      <c r="G1656" s="26" t="str">
        <f t="shared" si="25"/>
        <v/>
      </c>
      <c r="H1656" s="25" t="str">
        <f>(IF((COUNTBLANK(E1656))=1,"",(IF((ISERROR((VLOOKUP((IF((VALUE((TEXT(F1656,"mmdd"))))&gt;=801,(YEAR(F1656)),(YEAR(F1656)))),'Master Roster Data'!$M$1721:$N$1730,2,FALSE)))),"Player Appears to Be Too Old or Too Young",(VLOOKUP((IF((VALUE((TEXT(F1656,"mmdd"))))&gt;=801,(YEAR(F1656)),(YEAR(F1656)))),'Master Roster Data'!$M$1721:$N$1730,2,FALSE))))))</f>
        <v/>
      </c>
      <c r="J1656" s="13"/>
    </row>
    <row r="1657" spans="2:10" ht="15" x14ac:dyDescent="0.2">
      <c r="B1657" s="23"/>
      <c r="C1657" s="24"/>
      <c r="D1657" s="23"/>
      <c r="E1657" s="24"/>
      <c r="F1657" s="22"/>
      <c r="G1657" s="26" t="str">
        <f t="shared" si="25"/>
        <v/>
      </c>
      <c r="H1657" s="25" t="str">
        <f>(IF((COUNTBLANK(E1657))=1,"",(IF((ISERROR((VLOOKUP((IF((VALUE((TEXT(F1657,"mmdd"))))&gt;=801,(YEAR(F1657)),(YEAR(F1657)))),'Master Roster Data'!$M$1721:$N$1730,2,FALSE)))),"Player Appears to Be Too Old or Too Young",(VLOOKUP((IF((VALUE((TEXT(F1657,"mmdd"))))&gt;=801,(YEAR(F1657)),(YEAR(F1657)))),'Master Roster Data'!$M$1721:$N$1730,2,FALSE))))))</f>
        <v/>
      </c>
      <c r="J1657" s="13"/>
    </row>
    <row r="1658" spans="2:10" ht="15" x14ac:dyDescent="0.2">
      <c r="B1658" s="23"/>
      <c r="C1658" s="24"/>
      <c r="D1658" s="23"/>
      <c r="E1658" s="24"/>
      <c r="F1658" s="22"/>
      <c r="G1658" s="26" t="str">
        <f t="shared" si="25"/>
        <v/>
      </c>
      <c r="H1658" s="25" t="str">
        <f>(IF((COUNTBLANK(E1658))=1,"",(IF((ISERROR((VLOOKUP((IF((VALUE((TEXT(F1658,"mmdd"))))&gt;=801,(YEAR(F1658)),(YEAR(F1658)))),'Master Roster Data'!$M$1721:$N$1730,2,FALSE)))),"Player Appears to Be Too Old or Too Young",(VLOOKUP((IF((VALUE((TEXT(F1658,"mmdd"))))&gt;=801,(YEAR(F1658)),(YEAR(F1658)))),'Master Roster Data'!$M$1721:$N$1730,2,FALSE))))))</f>
        <v/>
      </c>
      <c r="J1658" s="13"/>
    </row>
    <row r="1659" spans="2:10" ht="15" x14ac:dyDescent="0.2">
      <c r="B1659" s="23"/>
      <c r="C1659" s="24"/>
      <c r="D1659" s="23"/>
      <c r="E1659" s="24"/>
      <c r="F1659" s="22"/>
      <c r="G1659" s="26" t="str">
        <f t="shared" si="25"/>
        <v/>
      </c>
      <c r="H1659" s="25" t="str">
        <f>(IF((COUNTBLANK(E1659))=1,"",(IF((ISERROR((VLOOKUP((IF((VALUE((TEXT(F1659,"mmdd"))))&gt;=801,(YEAR(F1659)),(YEAR(F1659)))),'Master Roster Data'!$M$1721:$N$1730,2,FALSE)))),"Player Appears to Be Too Old or Too Young",(VLOOKUP((IF((VALUE((TEXT(F1659,"mmdd"))))&gt;=801,(YEAR(F1659)),(YEAR(F1659)))),'Master Roster Data'!$M$1721:$N$1730,2,FALSE))))))</f>
        <v/>
      </c>
      <c r="J1659" s="13"/>
    </row>
    <row r="1660" spans="2:10" ht="15" x14ac:dyDescent="0.2">
      <c r="B1660" s="23"/>
      <c r="C1660" s="24"/>
      <c r="D1660" s="23"/>
      <c r="E1660" s="24"/>
      <c r="F1660" s="22"/>
      <c r="G1660" s="26" t="str">
        <f t="shared" si="25"/>
        <v/>
      </c>
      <c r="H1660" s="25" t="str">
        <f>(IF((COUNTBLANK(E1660))=1,"",(IF((ISERROR((VLOOKUP((IF((VALUE((TEXT(F1660,"mmdd"))))&gt;=801,(YEAR(F1660)),(YEAR(F1660)))),'Master Roster Data'!$M$1721:$N$1730,2,FALSE)))),"Player Appears to Be Too Old or Too Young",(VLOOKUP((IF((VALUE((TEXT(F1660,"mmdd"))))&gt;=801,(YEAR(F1660)),(YEAR(F1660)))),'Master Roster Data'!$M$1721:$N$1730,2,FALSE))))))</f>
        <v/>
      </c>
      <c r="J1660" s="13"/>
    </row>
    <row r="1661" spans="2:10" ht="15" x14ac:dyDescent="0.2">
      <c r="B1661" s="23"/>
      <c r="C1661" s="24"/>
      <c r="D1661" s="23"/>
      <c r="E1661" s="24"/>
      <c r="F1661" s="22"/>
      <c r="G1661" s="26" t="str">
        <f t="shared" si="25"/>
        <v/>
      </c>
      <c r="H1661" s="25" t="str">
        <f>(IF((COUNTBLANK(E1661))=1,"",(IF((ISERROR((VLOOKUP((IF((VALUE((TEXT(F1661,"mmdd"))))&gt;=801,(YEAR(F1661)),(YEAR(F1661)))),'Master Roster Data'!$M$1721:$N$1730,2,FALSE)))),"Player Appears to Be Too Old or Too Young",(VLOOKUP((IF((VALUE((TEXT(F1661,"mmdd"))))&gt;=801,(YEAR(F1661)),(YEAR(F1661)))),'Master Roster Data'!$M$1721:$N$1730,2,FALSE))))))</f>
        <v/>
      </c>
      <c r="J1661" s="13"/>
    </row>
    <row r="1662" spans="2:10" ht="15" x14ac:dyDescent="0.2">
      <c r="B1662" s="23"/>
      <c r="C1662" s="24"/>
      <c r="D1662" s="23"/>
      <c r="E1662" s="24"/>
      <c r="F1662" s="22"/>
      <c r="G1662" s="26" t="str">
        <f t="shared" si="25"/>
        <v/>
      </c>
      <c r="H1662" s="25" t="str">
        <f>(IF((COUNTBLANK(E1662))=1,"",(IF((ISERROR((VLOOKUP((IF((VALUE((TEXT(F1662,"mmdd"))))&gt;=801,(YEAR(F1662)),(YEAR(F1662)))),'Master Roster Data'!$M$1721:$N$1730,2,FALSE)))),"Player Appears to Be Too Old or Too Young",(VLOOKUP((IF((VALUE((TEXT(F1662,"mmdd"))))&gt;=801,(YEAR(F1662)),(YEAR(F1662)))),'Master Roster Data'!$M$1721:$N$1730,2,FALSE))))))</f>
        <v/>
      </c>
      <c r="J1662" s="13"/>
    </row>
    <row r="1663" spans="2:10" ht="15" x14ac:dyDescent="0.2">
      <c r="B1663" s="23"/>
      <c r="C1663" s="24"/>
      <c r="D1663" s="23"/>
      <c r="E1663" s="24"/>
      <c r="F1663" s="22"/>
      <c r="G1663" s="26" t="str">
        <f t="shared" si="25"/>
        <v/>
      </c>
      <c r="H1663" s="25" t="str">
        <f>(IF((COUNTBLANK(E1663))=1,"",(IF((ISERROR((VLOOKUP((IF((VALUE((TEXT(F1663,"mmdd"))))&gt;=801,(YEAR(F1663)),(YEAR(F1663)))),'Master Roster Data'!$M$1721:$N$1730,2,FALSE)))),"Player Appears to Be Too Old or Too Young",(VLOOKUP((IF((VALUE((TEXT(F1663,"mmdd"))))&gt;=801,(YEAR(F1663)),(YEAR(F1663)))),'Master Roster Data'!$M$1721:$N$1730,2,FALSE))))))</f>
        <v/>
      </c>
      <c r="J1663" s="13"/>
    </row>
    <row r="1664" spans="2:10" ht="15" x14ac:dyDescent="0.2">
      <c r="B1664" s="23"/>
      <c r="C1664" s="24"/>
      <c r="D1664" s="23"/>
      <c r="E1664" s="24"/>
      <c r="F1664" s="22"/>
      <c r="G1664" s="26" t="str">
        <f t="shared" si="25"/>
        <v/>
      </c>
      <c r="H1664" s="25" t="str">
        <f>(IF((COUNTBLANK(E1664))=1,"",(IF((ISERROR((VLOOKUP((IF((VALUE((TEXT(F1664,"mmdd"))))&gt;=801,(YEAR(F1664)),(YEAR(F1664)))),'Master Roster Data'!$M$1721:$N$1730,2,FALSE)))),"Player Appears to Be Too Old or Too Young",(VLOOKUP((IF((VALUE((TEXT(F1664,"mmdd"))))&gt;=801,(YEAR(F1664)),(YEAR(F1664)))),'Master Roster Data'!$M$1721:$N$1730,2,FALSE))))))</f>
        <v/>
      </c>
      <c r="J1664" s="13"/>
    </row>
    <row r="1665" spans="2:10" ht="15" x14ac:dyDescent="0.2">
      <c r="B1665" s="23"/>
      <c r="C1665" s="24"/>
      <c r="D1665" s="23"/>
      <c r="E1665" s="24"/>
      <c r="F1665" s="22"/>
      <c r="G1665" s="26" t="str">
        <f t="shared" si="25"/>
        <v/>
      </c>
      <c r="H1665" s="25" t="str">
        <f>(IF((COUNTBLANK(E1665))=1,"",(IF((ISERROR((VLOOKUP((IF((VALUE((TEXT(F1665,"mmdd"))))&gt;=801,(YEAR(F1665)),(YEAR(F1665)))),'Master Roster Data'!$M$1721:$N$1730,2,FALSE)))),"Player Appears to Be Too Old or Too Young",(VLOOKUP((IF((VALUE((TEXT(F1665,"mmdd"))))&gt;=801,(YEAR(F1665)),(YEAR(F1665)))),'Master Roster Data'!$M$1721:$N$1730,2,FALSE))))))</f>
        <v/>
      </c>
      <c r="J1665" s="13"/>
    </row>
    <row r="1666" spans="2:10" ht="15" x14ac:dyDescent="0.2">
      <c r="B1666" s="23"/>
      <c r="C1666" s="24"/>
      <c r="D1666" s="23"/>
      <c r="E1666" s="24"/>
      <c r="F1666" s="22"/>
      <c r="G1666" s="26" t="str">
        <f t="shared" si="25"/>
        <v/>
      </c>
      <c r="H1666" s="25" t="str">
        <f>(IF((COUNTBLANK(E1666))=1,"",(IF((ISERROR((VLOOKUP((IF((VALUE((TEXT(F1666,"mmdd"))))&gt;=801,(YEAR(F1666)),(YEAR(F1666)))),'Master Roster Data'!$M$1721:$N$1730,2,FALSE)))),"Player Appears to Be Too Old or Too Young",(VLOOKUP((IF((VALUE((TEXT(F1666,"mmdd"))))&gt;=801,(YEAR(F1666)),(YEAR(F1666)))),'Master Roster Data'!$M$1721:$N$1730,2,FALSE))))))</f>
        <v/>
      </c>
      <c r="J1666" s="13"/>
    </row>
    <row r="1667" spans="2:10" ht="15" x14ac:dyDescent="0.2">
      <c r="B1667" s="23"/>
      <c r="C1667" s="24"/>
      <c r="D1667" s="23"/>
      <c r="E1667" s="24"/>
      <c r="F1667" s="22"/>
      <c r="G1667" s="26" t="str">
        <f t="shared" si="25"/>
        <v/>
      </c>
      <c r="H1667" s="25" t="str">
        <f>(IF((COUNTBLANK(E1667))=1,"",(IF((ISERROR((VLOOKUP((IF((VALUE((TEXT(F1667,"mmdd"))))&gt;=801,(YEAR(F1667)),(YEAR(F1667)))),'Master Roster Data'!$M$1721:$N$1730,2,FALSE)))),"Player Appears to Be Too Old or Too Young",(VLOOKUP((IF((VALUE((TEXT(F1667,"mmdd"))))&gt;=801,(YEAR(F1667)),(YEAR(F1667)))),'Master Roster Data'!$M$1721:$N$1730,2,FALSE))))))</f>
        <v/>
      </c>
      <c r="J1667" s="13"/>
    </row>
    <row r="1668" spans="2:10" ht="15" x14ac:dyDescent="0.2">
      <c r="B1668" s="23"/>
      <c r="C1668" s="24"/>
      <c r="D1668" s="23"/>
      <c r="E1668" s="24"/>
      <c r="F1668" s="22"/>
      <c r="G1668" s="26" t="str">
        <f t="shared" si="25"/>
        <v/>
      </c>
      <c r="H1668" s="25" t="str">
        <f>(IF((COUNTBLANK(E1668))=1,"",(IF((ISERROR((VLOOKUP((IF((VALUE((TEXT(F1668,"mmdd"))))&gt;=801,(YEAR(F1668)),(YEAR(F1668)))),'Master Roster Data'!$M$1721:$N$1730,2,FALSE)))),"Player Appears to Be Too Old or Too Young",(VLOOKUP((IF((VALUE((TEXT(F1668,"mmdd"))))&gt;=801,(YEAR(F1668)),(YEAR(F1668)))),'Master Roster Data'!$M$1721:$N$1730,2,FALSE))))))</f>
        <v/>
      </c>
      <c r="J1668" s="13"/>
    </row>
    <row r="1669" spans="2:10" ht="15" x14ac:dyDescent="0.2">
      <c r="B1669" s="23"/>
      <c r="C1669" s="24"/>
      <c r="D1669" s="23"/>
      <c r="E1669" s="24"/>
      <c r="F1669" s="22"/>
      <c r="G1669" s="26" t="str">
        <f t="shared" si="25"/>
        <v/>
      </c>
      <c r="H1669" s="25" t="str">
        <f>(IF((COUNTBLANK(E1669))=1,"",(IF((ISERROR((VLOOKUP((IF((VALUE((TEXT(F1669,"mmdd"))))&gt;=801,(YEAR(F1669)),(YEAR(F1669)))),'Master Roster Data'!$M$1721:$N$1730,2,FALSE)))),"Player Appears to Be Too Old or Too Young",(VLOOKUP((IF((VALUE((TEXT(F1669,"mmdd"))))&gt;=801,(YEAR(F1669)),(YEAR(F1669)))),'Master Roster Data'!$M$1721:$N$1730,2,FALSE))))))</f>
        <v/>
      </c>
      <c r="J1669" s="13"/>
    </row>
    <row r="1670" spans="2:10" ht="15" x14ac:dyDescent="0.2">
      <c r="B1670" s="23"/>
      <c r="C1670" s="24"/>
      <c r="D1670" s="23"/>
      <c r="E1670" s="24"/>
      <c r="F1670" s="22"/>
      <c r="G1670" s="26" t="str">
        <f t="shared" ref="G1670:G1706" si="26">(IF(H1670&gt;(MID(B1670,1,3)),"Waiver Required",""))</f>
        <v/>
      </c>
      <c r="H1670" s="25" t="str">
        <f>(IF((COUNTBLANK(E1670))=1,"",(IF((ISERROR((VLOOKUP((IF((VALUE((TEXT(F1670,"mmdd"))))&gt;=801,(YEAR(F1670)),(YEAR(F1670)))),'Master Roster Data'!$M$1721:$N$1730,2,FALSE)))),"Player Appears to Be Too Old or Too Young",(VLOOKUP((IF((VALUE((TEXT(F1670,"mmdd"))))&gt;=801,(YEAR(F1670)),(YEAR(F1670)))),'Master Roster Data'!$M$1721:$N$1730,2,FALSE))))))</f>
        <v/>
      </c>
      <c r="J1670" s="13"/>
    </row>
    <row r="1671" spans="2:10" ht="15" x14ac:dyDescent="0.2">
      <c r="B1671" s="23"/>
      <c r="C1671" s="24"/>
      <c r="D1671" s="23"/>
      <c r="E1671" s="24"/>
      <c r="F1671" s="22"/>
      <c r="G1671" s="26" t="str">
        <f t="shared" si="26"/>
        <v/>
      </c>
      <c r="H1671" s="25" t="str">
        <f>(IF((COUNTBLANK(E1671))=1,"",(IF((ISERROR((VLOOKUP((IF((VALUE((TEXT(F1671,"mmdd"))))&gt;=801,(YEAR(F1671)),(YEAR(F1671)))),'Master Roster Data'!$M$1721:$N$1730,2,FALSE)))),"Player Appears to Be Too Old or Too Young",(VLOOKUP((IF((VALUE((TEXT(F1671,"mmdd"))))&gt;=801,(YEAR(F1671)),(YEAR(F1671)))),'Master Roster Data'!$M$1721:$N$1730,2,FALSE))))))</f>
        <v/>
      </c>
      <c r="J1671" s="13"/>
    </row>
    <row r="1672" spans="2:10" ht="15" x14ac:dyDescent="0.2">
      <c r="B1672" s="23"/>
      <c r="C1672" s="24"/>
      <c r="D1672" s="23"/>
      <c r="E1672" s="24"/>
      <c r="F1672" s="22"/>
      <c r="G1672" s="26" t="str">
        <f t="shared" si="26"/>
        <v/>
      </c>
      <c r="H1672" s="25" t="str">
        <f>(IF((COUNTBLANK(E1672))=1,"",(IF((ISERROR((VLOOKUP((IF((VALUE((TEXT(F1672,"mmdd"))))&gt;=801,(YEAR(F1672)),(YEAR(F1672)))),'Master Roster Data'!$M$1721:$N$1730,2,FALSE)))),"Player Appears to Be Too Old or Too Young",(VLOOKUP((IF((VALUE((TEXT(F1672,"mmdd"))))&gt;=801,(YEAR(F1672)),(YEAR(F1672)))),'Master Roster Data'!$M$1721:$N$1730,2,FALSE))))))</f>
        <v/>
      </c>
      <c r="J1672" s="13"/>
    </row>
    <row r="1673" spans="2:10" ht="15" x14ac:dyDescent="0.2">
      <c r="B1673" s="23"/>
      <c r="C1673" s="24"/>
      <c r="D1673" s="23"/>
      <c r="E1673" s="24"/>
      <c r="F1673" s="22"/>
      <c r="G1673" s="26" t="str">
        <f t="shared" si="26"/>
        <v/>
      </c>
      <c r="H1673" s="25" t="str">
        <f>(IF((COUNTBLANK(E1673))=1,"",(IF((ISERROR((VLOOKUP((IF((VALUE((TEXT(F1673,"mmdd"))))&gt;=801,(YEAR(F1673)),(YEAR(F1673)))),'Master Roster Data'!$M$1721:$N$1730,2,FALSE)))),"Player Appears to Be Too Old or Too Young",(VLOOKUP((IF((VALUE((TEXT(F1673,"mmdd"))))&gt;=801,(YEAR(F1673)),(YEAR(F1673)))),'Master Roster Data'!$M$1721:$N$1730,2,FALSE))))))</f>
        <v/>
      </c>
      <c r="J1673" s="13"/>
    </row>
    <row r="1674" spans="2:10" ht="15" x14ac:dyDescent="0.2">
      <c r="B1674" s="23"/>
      <c r="C1674" s="24"/>
      <c r="D1674" s="23"/>
      <c r="E1674" s="24"/>
      <c r="F1674" s="22"/>
      <c r="G1674" s="26" t="str">
        <f t="shared" si="26"/>
        <v/>
      </c>
      <c r="H1674" s="25" t="str">
        <f>(IF((COUNTBLANK(E1674))=1,"",(IF((ISERROR((VLOOKUP((IF((VALUE((TEXT(F1674,"mmdd"))))&gt;=801,(YEAR(F1674)),(YEAR(F1674)))),'Master Roster Data'!$M$1721:$N$1730,2,FALSE)))),"Player Appears to Be Too Old or Too Young",(VLOOKUP((IF((VALUE((TEXT(F1674,"mmdd"))))&gt;=801,(YEAR(F1674)),(YEAR(F1674)))),'Master Roster Data'!$M$1721:$N$1730,2,FALSE))))))</f>
        <v/>
      </c>
      <c r="J1674" s="13"/>
    </row>
    <row r="1675" spans="2:10" ht="15" x14ac:dyDescent="0.2">
      <c r="B1675" s="23"/>
      <c r="C1675" s="24"/>
      <c r="D1675" s="23"/>
      <c r="E1675" s="24"/>
      <c r="F1675" s="22"/>
      <c r="G1675" s="26" t="str">
        <f t="shared" si="26"/>
        <v/>
      </c>
      <c r="H1675" s="25" t="str">
        <f>(IF((COUNTBLANK(E1675))=1,"",(IF((ISERROR((VLOOKUP((IF((VALUE((TEXT(F1675,"mmdd"))))&gt;=801,(YEAR(F1675)),(YEAR(F1675)))),'Master Roster Data'!$M$1721:$N$1730,2,FALSE)))),"Player Appears to Be Too Old or Too Young",(VLOOKUP((IF((VALUE((TEXT(F1675,"mmdd"))))&gt;=801,(YEAR(F1675)),(YEAR(F1675)))),'Master Roster Data'!$M$1721:$N$1730,2,FALSE))))))</f>
        <v/>
      </c>
      <c r="J1675" s="13"/>
    </row>
    <row r="1676" spans="2:10" ht="15" x14ac:dyDescent="0.2">
      <c r="B1676" s="23"/>
      <c r="C1676" s="24"/>
      <c r="D1676" s="23"/>
      <c r="E1676" s="24"/>
      <c r="F1676" s="22"/>
      <c r="G1676" s="26" t="str">
        <f t="shared" si="26"/>
        <v/>
      </c>
      <c r="H1676" s="25" t="str">
        <f>(IF((COUNTBLANK(E1676))=1,"",(IF((ISERROR((VLOOKUP((IF((VALUE((TEXT(F1676,"mmdd"))))&gt;=801,(YEAR(F1676)),(YEAR(F1676)))),'Master Roster Data'!$M$1721:$N$1730,2,FALSE)))),"Player Appears to Be Too Old or Too Young",(VLOOKUP((IF((VALUE((TEXT(F1676,"mmdd"))))&gt;=801,(YEAR(F1676)),(YEAR(F1676)))),'Master Roster Data'!$M$1721:$N$1730,2,FALSE))))))</f>
        <v/>
      </c>
      <c r="J1676" s="13"/>
    </row>
    <row r="1677" spans="2:10" ht="15" x14ac:dyDescent="0.2">
      <c r="B1677" s="23"/>
      <c r="C1677" s="24"/>
      <c r="D1677" s="23"/>
      <c r="E1677" s="24"/>
      <c r="F1677" s="22"/>
      <c r="G1677" s="26" t="str">
        <f t="shared" si="26"/>
        <v/>
      </c>
      <c r="H1677" s="25" t="str">
        <f>(IF((COUNTBLANK(E1677))=1,"",(IF((ISERROR((VLOOKUP((IF((VALUE((TEXT(F1677,"mmdd"))))&gt;=801,(YEAR(F1677)),(YEAR(F1677)))),'Master Roster Data'!$M$1721:$N$1730,2,FALSE)))),"Player Appears to Be Too Old or Too Young",(VLOOKUP((IF((VALUE((TEXT(F1677,"mmdd"))))&gt;=801,(YEAR(F1677)),(YEAR(F1677)))),'Master Roster Data'!$M$1721:$N$1730,2,FALSE))))))</f>
        <v/>
      </c>
      <c r="J1677" s="13"/>
    </row>
    <row r="1678" spans="2:10" ht="15" x14ac:dyDescent="0.2">
      <c r="B1678" s="23"/>
      <c r="C1678" s="24"/>
      <c r="D1678" s="23"/>
      <c r="E1678" s="24"/>
      <c r="F1678" s="22"/>
      <c r="G1678" s="26" t="str">
        <f t="shared" si="26"/>
        <v/>
      </c>
      <c r="H1678" s="25" t="str">
        <f>(IF((COUNTBLANK(E1678))=1,"",(IF((ISERROR((VLOOKUP((IF((VALUE((TEXT(F1678,"mmdd"))))&gt;=801,(YEAR(F1678)),(YEAR(F1678)))),'Master Roster Data'!$M$1721:$N$1730,2,FALSE)))),"Player Appears to Be Too Old or Too Young",(VLOOKUP((IF((VALUE((TEXT(F1678,"mmdd"))))&gt;=801,(YEAR(F1678)),(YEAR(F1678)))),'Master Roster Data'!$M$1721:$N$1730,2,FALSE))))))</f>
        <v/>
      </c>
      <c r="J1678" s="13"/>
    </row>
    <row r="1679" spans="2:10" ht="15" x14ac:dyDescent="0.2">
      <c r="B1679" s="23"/>
      <c r="C1679" s="24"/>
      <c r="D1679" s="23"/>
      <c r="E1679" s="24"/>
      <c r="F1679" s="22"/>
      <c r="G1679" s="26" t="str">
        <f t="shared" si="26"/>
        <v/>
      </c>
      <c r="H1679" s="25" t="str">
        <f>(IF((COUNTBLANK(E1679))=1,"",(IF((ISERROR((VLOOKUP((IF((VALUE((TEXT(F1679,"mmdd"))))&gt;=801,(YEAR(F1679)),(YEAR(F1679)))),'Master Roster Data'!$M$1721:$N$1730,2,FALSE)))),"Player Appears to Be Too Old or Too Young",(VLOOKUP((IF((VALUE((TEXT(F1679,"mmdd"))))&gt;=801,(YEAR(F1679)),(YEAR(F1679)))),'Master Roster Data'!$M$1721:$N$1730,2,FALSE))))))</f>
        <v/>
      </c>
      <c r="J1679" s="13"/>
    </row>
    <row r="1680" spans="2:10" ht="15" x14ac:dyDescent="0.2">
      <c r="B1680" s="23"/>
      <c r="C1680" s="24"/>
      <c r="D1680" s="23"/>
      <c r="E1680" s="24"/>
      <c r="F1680" s="22"/>
      <c r="G1680" s="26" t="str">
        <f t="shared" si="26"/>
        <v/>
      </c>
      <c r="H1680" s="25" t="str">
        <f>(IF((COUNTBLANK(E1680))=1,"",(IF((ISERROR((VLOOKUP((IF((VALUE((TEXT(F1680,"mmdd"))))&gt;=801,(YEAR(F1680)),(YEAR(F1680)))),'Master Roster Data'!$M$1721:$N$1730,2,FALSE)))),"Player Appears to Be Too Old or Too Young",(VLOOKUP((IF((VALUE((TEXT(F1680,"mmdd"))))&gt;=801,(YEAR(F1680)),(YEAR(F1680)))),'Master Roster Data'!$M$1721:$N$1730,2,FALSE))))))</f>
        <v/>
      </c>
      <c r="J1680" s="13"/>
    </row>
    <row r="1681" spans="2:10" ht="15" x14ac:dyDescent="0.2">
      <c r="B1681" s="23"/>
      <c r="C1681" s="24"/>
      <c r="D1681" s="23"/>
      <c r="E1681" s="24"/>
      <c r="F1681" s="22"/>
      <c r="G1681" s="26" t="str">
        <f t="shared" si="26"/>
        <v/>
      </c>
      <c r="H1681" s="25" t="str">
        <f>(IF((COUNTBLANK(E1681))=1,"",(IF((ISERROR((VLOOKUP((IF((VALUE((TEXT(F1681,"mmdd"))))&gt;=801,(YEAR(F1681)),(YEAR(F1681)))),'Master Roster Data'!$M$1721:$N$1730,2,FALSE)))),"Player Appears to Be Too Old or Too Young",(VLOOKUP((IF((VALUE((TEXT(F1681,"mmdd"))))&gt;=801,(YEAR(F1681)),(YEAR(F1681)))),'Master Roster Data'!$M$1721:$N$1730,2,FALSE))))))</f>
        <v/>
      </c>
      <c r="J1681" s="13"/>
    </row>
    <row r="1682" spans="2:10" ht="15" x14ac:dyDescent="0.2">
      <c r="B1682" s="23"/>
      <c r="C1682" s="24"/>
      <c r="D1682" s="23"/>
      <c r="E1682" s="24"/>
      <c r="F1682" s="22"/>
      <c r="G1682" s="26" t="str">
        <f t="shared" si="26"/>
        <v/>
      </c>
      <c r="H1682" s="25" t="str">
        <f>(IF((COUNTBLANK(E1682))=1,"",(IF((ISERROR((VLOOKUP((IF((VALUE((TEXT(F1682,"mmdd"))))&gt;=801,(YEAR(F1682)),(YEAR(F1682)))),'Master Roster Data'!$M$1721:$N$1730,2,FALSE)))),"Player Appears to Be Too Old or Too Young",(VLOOKUP((IF((VALUE((TEXT(F1682,"mmdd"))))&gt;=801,(YEAR(F1682)),(YEAR(F1682)))),'Master Roster Data'!$M$1721:$N$1730,2,FALSE))))))</f>
        <v/>
      </c>
      <c r="J1682" s="13"/>
    </row>
    <row r="1683" spans="2:10" ht="15" x14ac:dyDescent="0.2">
      <c r="B1683" s="23"/>
      <c r="C1683" s="24"/>
      <c r="D1683" s="23"/>
      <c r="E1683" s="24"/>
      <c r="F1683" s="22"/>
      <c r="G1683" s="26" t="str">
        <f t="shared" si="26"/>
        <v/>
      </c>
      <c r="H1683" s="25" t="str">
        <f>(IF((COUNTBLANK(E1683))=1,"",(IF((ISERROR((VLOOKUP((IF((VALUE((TEXT(F1683,"mmdd"))))&gt;=801,(YEAR(F1683)),(YEAR(F1683)))),'Master Roster Data'!$M$1721:$N$1730,2,FALSE)))),"Player Appears to Be Too Old or Too Young",(VLOOKUP((IF((VALUE((TEXT(F1683,"mmdd"))))&gt;=801,(YEAR(F1683)),(YEAR(F1683)))),'Master Roster Data'!$M$1721:$N$1730,2,FALSE))))))</f>
        <v/>
      </c>
      <c r="J1683" s="13"/>
    </row>
    <row r="1684" spans="2:10" ht="15" x14ac:dyDescent="0.2">
      <c r="B1684" s="23"/>
      <c r="C1684" s="24"/>
      <c r="D1684" s="23"/>
      <c r="E1684" s="24"/>
      <c r="F1684" s="22"/>
      <c r="G1684" s="26" t="str">
        <f t="shared" si="26"/>
        <v/>
      </c>
      <c r="H1684" s="25" t="str">
        <f>(IF((COUNTBLANK(E1684))=1,"",(IF((ISERROR((VLOOKUP((IF((VALUE((TEXT(F1684,"mmdd"))))&gt;=801,(YEAR(F1684)),(YEAR(F1684)))),'Master Roster Data'!$M$1721:$N$1730,2,FALSE)))),"Player Appears to Be Too Old or Too Young",(VLOOKUP((IF((VALUE((TEXT(F1684,"mmdd"))))&gt;=801,(YEAR(F1684)),(YEAR(F1684)))),'Master Roster Data'!$M$1721:$N$1730,2,FALSE))))))</f>
        <v/>
      </c>
      <c r="J1684" s="13"/>
    </row>
    <row r="1685" spans="2:10" ht="15" x14ac:dyDescent="0.2">
      <c r="B1685" s="23"/>
      <c r="C1685" s="24"/>
      <c r="D1685" s="23"/>
      <c r="E1685" s="24"/>
      <c r="F1685" s="22"/>
      <c r="G1685" s="26" t="str">
        <f t="shared" si="26"/>
        <v/>
      </c>
      <c r="H1685" s="25" t="str">
        <f>(IF((COUNTBLANK(E1685))=1,"",(IF((ISERROR((VLOOKUP((IF((VALUE((TEXT(F1685,"mmdd"))))&gt;=801,(YEAR(F1685)),(YEAR(F1685)))),'Master Roster Data'!$M$1721:$N$1730,2,FALSE)))),"Player Appears to Be Too Old or Too Young",(VLOOKUP((IF((VALUE((TEXT(F1685,"mmdd"))))&gt;=801,(YEAR(F1685)),(YEAR(F1685)))),'Master Roster Data'!$M$1721:$N$1730,2,FALSE))))))</f>
        <v/>
      </c>
      <c r="J1685" s="13"/>
    </row>
    <row r="1686" spans="2:10" ht="15" x14ac:dyDescent="0.2">
      <c r="B1686" s="23"/>
      <c r="C1686" s="24"/>
      <c r="D1686" s="23"/>
      <c r="E1686" s="24"/>
      <c r="F1686" s="22"/>
      <c r="G1686" s="26" t="str">
        <f t="shared" si="26"/>
        <v/>
      </c>
      <c r="H1686" s="25" t="str">
        <f>(IF((COUNTBLANK(E1686))=1,"",(IF((ISERROR((VLOOKUP((IF((VALUE((TEXT(F1686,"mmdd"))))&gt;=801,(YEAR(F1686)),(YEAR(F1686)))),'Master Roster Data'!$M$1721:$N$1730,2,FALSE)))),"Player Appears to Be Too Old or Too Young",(VLOOKUP((IF((VALUE((TEXT(F1686,"mmdd"))))&gt;=801,(YEAR(F1686)),(YEAR(F1686)))),'Master Roster Data'!$M$1721:$N$1730,2,FALSE))))))</f>
        <v/>
      </c>
      <c r="J1686" s="13"/>
    </row>
    <row r="1687" spans="2:10" ht="15" x14ac:dyDescent="0.2">
      <c r="B1687" s="23"/>
      <c r="C1687" s="24"/>
      <c r="D1687" s="23"/>
      <c r="E1687" s="24"/>
      <c r="F1687" s="22"/>
      <c r="G1687" s="26" t="str">
        <f t="shared" si="26"/>
        <v/>
      </c>
      <c r="H1687" s="25" t="str">
        <f>(IF((COUNTBLANK(E1687))=1,"",(IF((ISERROR((VLOOKUP((IF((VALUE((TEXT(F1687,"mmdd"))))&gt;=801,(YEAR(F1687)),(YEAR(F1687)))),'Master Roster Data'!$M$1721:$N$1730,2,FALSE)))),"Player Appears to Be Too Old or Too Young",(VLOOKUP((IF((VALUE((TEXT(F1687,"mmdd"))))&gt;=801,(YEAR(F1687)),(YEAR(F1687)))),'Master Roster Data'!$M$1721:$N$1730,2,FALSE))))))</f>
        <v/>
      </c>
      <c r="J1687" s="13"/>
    </row>
    <row r="1688" spans="2:10" ht="15" x14ac:dyDescent="0.2">
      <c r="B1688" s="23"/>
      <c r="C1688" s="24"/>
      <c r="D1688" s="23"/>
      <c r="E1688" s="24"/>
      <c r="F1688" s="22"/>
      <c r="G1688" s="26" t="str">
        <f t="shared" si="26"/>
        <v/>
      </c>
      <c r="H1688" s="25" t="str">
        <f>(IF((COUNTBLANK(E1688))=1,"",(IF((ISERROR((VLOOKUP((IF((VALUE((TEXT(F1688,"mmdd"))))&gt;=801,(YEAR(F1688)),(YEAR(F1688)))),'Master Roster Data'!$M$1721:$N$1730,2,FALSE)))),"Player Appears to Be Too Old or Too Young",(VLOOKUP((IF((VALUE((TEXT(F1688,"mmdd"))))&gt;=801,(YEAR(F1688)),(YEAR(F1688)))),'Master Roster Data'!$M$1721:$N$1730,2,FALSE))))))</f>
        <v/>
      </c>
      <c r="J1688" s="13"/>
    </row>
    <row r="1689" spans="2:10" ht="15" x14ac:dyDescent="0.2">
      <c r="B1689" s="23"/>
      <c r="C1689" s="24"/>
      <c r="D1689" s="23"/>
      <c r="E1689" s="24"/>
      <c r="F1689" s="22"/>
      <c r="G1689" s="26" t="str">
        <f t="shared" si="26"/>
        <v/>
      </c>
      <c r="H1689" s="25" t="str">
        <f>(IF((COUNTBLANK(E1689))=1,"",(IF((ISERROR((VLOOKUP((IF((VALUE((TEXT(F1689,"mmdd"))))&gt;=801,(YEAR(F1689)),(YEAR(F1689)))),'Master Roster Data'!$M$1721:$N$1730,2,FALSE)))),"Player Appears to Be Too Old or Too Young",(VLOOKUP((IF((VALUE((TEXT(F1689,"mmdd"))))&gt;=801,(YEAR(F1689)),(YEAR(F1689)))),'Master Roster Data'!$M$1721:$N$1730,2,FALSE))))))</f>
        <v/>
      </c>
      <c r="J1689" s="13"/>
    </row>
    <row r="1690" spans="2:10" ht="15" x14ac:dyDescent="0.2">
      <c r="B1690" s="23"/>
      <c r="C1690" s="24"/>
      <c r="D1690" s="23"/>
      <c r="E1690" s="24"/>
      <c r="F1690" s="22"/>
      <c r="G1690" s="26" t="str">
        <f t="shared" si="26"/>
        <v/>
      </c>
      <c r="H1690" s="25" t="str">
        <f>(IF((COUNTBLANK(E1690))=1,"",(IF((ISERROR((VLOOKUP((IF((VALUE((TEXT(F1690,"mmdd"))))&gt;=801,(YEAR(F1690)),(YEAR(F1690)))),'Master Roster Data'!$M$1721:$N$1730,2,FALSE)))),"Player Appears to Be Too Old or Too Young",(VLOOKUP((IF((VALUE((TEXT(F1690,"mmdd"))))&gt;=801,(YEAR(F1690)),(YEAR(F1690)))),'Master Roster Data'!$M$1721:$N$1730,2,FALSE))))))</f>
        <v/>
      </c>
      <c r="J1690" s="13"/>
    </row>
    <row r="1691" spans="2:10" ht="15" x14ac:dyDescent="0.2">
      <c r="B1691" s="23"/>
      <c r="C1691" s="24"/>
      <c r="D1691" s="23"/>
      <c r="E1691" s="24"/>
      <c r="F1691" s="22"/>
      <c r="G1691" s="26" t="str">
        <f t="shared" si="26"/>
        <v/>
      </c>
      <c r="H1691" s="25" t="str">
        <f>(IF((COUNTBLANK(E1691))=1,"",(IF((ISERROR((VLOOKUP((IF((VALUE((TEXT(F1691,"mmdd"))))&gt;=801,(YEAR(F1691)),(YEAR(F1691)))),'Master Roster Data'!$M$1721:$N$1730,2,FALSE)))),"Player Appears to Be Too Old or Too Young",(VLOOKUP((IF((VALUE((TEXT(F1691,"mmdd"))))&gt;=801,(YEAR(F1691)),(YEAR(F1691)))),'Master Roster Data'!$M$1721:$N$1730,2,FALSE))))))</f>
        <v/>
      </c>
      <c r="J1691" s="13"/>
    </row>
    <row r="1692" spans="2:10" ht="15" x14ac:dyDescent="0.2">
      <c r="B1692" s="23"/>
      <c r="C1692" s="24"/>
      <c r="D1692" s="23"/>
      <c r="E1692" s="24"/>
      <c r="F1692" s="22"/>
      <c r="G1692" s="26" t="str">
        <f t="shared" si="26"/>
        <v/>
      </c>
      <c r="H1692" s="25" t="str">
        <f>(IF((COUNTBLANK(E1692))=1,"",(IF((ISERROR((VLOOKUP((IF((VALUE((TEXT(F1692,"mmdd"))))&gt;=801,(YEAR(F1692)),(YEAR(F1692)))),'Master Roster Data'!$M$1721:$N$1730,2,FALSE)))),"Player Appears to Be Too Old or Too Young",(VLOOKUP((IF((VALUE((TEXT(F1692,"mmdd"))))&gt;=801,(YEAR(F1692)),(YEAR(F1692)))),'Master Roster Data'!$M$1721:$N$1730,2,FALSE))))))</f>
        <v/>
      </c>
      <c r="J1692" s="13"/>
    </row>
    <row r="1693" spans="2:10" ht="15" x14ac:dyDescent="0.2">
      <c r="B1693" s="23"/>
      <c r="C1693" s="24"/>
      <c r="D1693" s="23"/>
      <c r="E1693" s="24"/>
      <c r="F1693" s="22"/>
      <c r="G1693" s="26" t="str">
        <f t="shared" si="26"/>
        <v/>
      </c>
      <c r="H1693" s="25" t="str">
        <f>(IF((COUNTBLANK(E1693))=1,"",(IF((ISERROR((VLOOKUP((IF((VALUE((TEXT(F1693,"mmdd"))))&gt;=801,(YEAR(F1693)),(YEAR(F1693)))),'Master Roster Data'!$M$1721:$N$1730,2,FALSE)))),"Player Appears to Be Too Old or Too Young",(VLOOKUP((IF((VALUE((TEXT(F1693,"mmdd"))))&gt;=801,(YEAR(F1693)),(YEAR(F1693)))),'Master Roster Data'!$M$1721:$N$1730,2,FALSE))))))</f>
        <v/>
      </c>
      <c r="J1693" s="13"/>
    </row>
    <row r="1694" spans="2:10" ht="15" x14ac:dyDescent="0.2">
      <c r="B1694" s="23"/>
      <c r="C1694" s="24"/>
      <c r="D1694" s="23"/>
      <c r="E1694" s="24"/>
      <c r="F1694" s="22"/>
      <c r="G1694" s="26" t="str">
        <f t="shared" si="26"/>
        <v/>
      </c>
      <c r="H1694" s="25" t="str">
        <f>(IF((COUNTBLANK(E1694))=1,"",(IF((ISERROR((VLOOKUP((IF((VALUE((TEXT(F1694,"mmdd"))))&gt;=801,(YEAR(F1694)),(YEAR(F1694)))),'Master Roster Data'!$M$1721:$N$1730,2,FALSE)))),"Player Appears to Be Too Old or Too Young",(VLOOKUP((IF((VALUE((TEXT(F1694,"mmdd"))))&gt;=801,(YEAR(F1694)),(YEAR(F1694)))),'Master Roster Data'!$M$1721:$N$1730,2,FALSE))))))</f>
        <v/>
      </c>
      <c r="J1694" s="13"/>
    </row>
    <row r="1695" spans="2:10" ht="15" x14ac:dyDescent="0.2">
      <c r="B1695" s="23"/>
      <c r="C1695" s="24"/>
      <c r="D1695" s="23"/>
      <c r="E1695" s="24"/>
      <c r="F1695" s="22"/>
      <c r="G1695" s="26" t="str">
        <f t="shared" si="26"/>
        <v/>
      </c>
      <c r="H1695" s="25" t="str">
        <f>(IF((COUNTBLANK(E1695))=1,"",(IF((ISERROR((VLOOKUP((IF((VALUE((TEXT(F1695,"mmdd"))))&gt;=801,(YEAR(F1695)),(YEAR(F1695)))),'Master Roster Data'!$M$1721:$N$1730,2,FALSE)))),"Player Appears to Be Too Old or Too Young",(VLOOKUP((IF((VALUE((TEXT(F1695,"mmdd"))))&gt;=801,(YEAR(F1695)),(YEAR(F1695)))),'Master Roster Data'!$M$1721:$N$1730,2,FALSE))))))</f>
        <v/>
      </c>
      <c r="J1695" s="13"/>
    </row>
    <row r="1696" spans="2:10" ht="15" x14ac:dyDescent="0.2">
      <c r="B1696" s="23"/>
      <c r="C1696" s="24"/>
      <c r="D1696" s="23"/>
      <c r="E1696" s="24"/>
      <c r="F1696" s="22"/>
      <c r="G1696" s="26" t="str">
        <f t="shared" si="26"/>
        <v/>
      </c>
      <c r="H1696" s="25" t="str">
        <f>(IF((COUNTBLANK(E1696))=1,"",(IF((ISERROR((VLOOKUP((IF((VALUE((TEXT(F1696,"mmdd"))))&gt;=801,(YEAR(F1696)),(YEAR(F1696)))),'Master Roster Data'!$M$1721:$N$1730,2,FALSE)))),"Player Appears to Be Too Old or Too Young",(VLOOKUP((IF((VALUE((TEXT(F1696,"mmdd"))))&gt;=801,(YEAR(F1696)),(YEAR(F1696)))),'Master Roster Data'!$M$1721:$N$1730,2,FALSE))))))</f>
        <v/>
      </c>
      <c r="J1696" s="13"/>
    </row>
    <row r="1697" spans="2:10" ht="15" x14ac:dyDescent="0.2">
      <c r="B1697" s="23"/>
      <c r="C1697" s="24"/>
      <c r="D1697" s="23"/>
      <c r="E1697" s="24"/>
      <c r="F1697" s="22"/>
      <c r="G1697" s="26" t="str">
        <f t="shared" si="26"/>
        <v/>
      </c>
      <c r="H1697" s="25" t="str">
        <f>(IF((COUNTBLANK(E1697))=1,"",(IF((ISERROR((VLOOKUP((IF((VALUE((TEXT(F1697,"mmdd"))))&gt;=801,(YEAR(F1697)),(YEAR(F1697)))),'Master Roster Data'!$M$1721:$N$1730,2,FALSE)))),"Player Appears to Be Too Old or Too Young",(VLOOKUP((IF((VALUE((TEXT(F1697,"mmdd"))))&gt;=801,(YEAR(F1697)),(YEAR(F1697)))),'Master Roster Data'!$M$1721:$N$1730,2,FALSE))))))</f>
        <v/>
      </c>
      <c r="J1697" s="13"/>
    </row>
    <row r="1698" spans="2:10" ht="15" x14ac:dyDescent="0.2">
      <c r="B1698" s="23"/>
      <c r="C1698" s="24"/>
      <c r="D1698" s="23"/>
      <c r="E1698" s="24"/>
      <c r="F1698" s="22"/>
      <c r="G1698" s="26" t="str">
        <f t="shared" si="26"/>
        <v/>
      </c>
      <c r="H1698" s="25" t="str">
        <f>(IF((COUNTBLANK(E1698))=1,"",(IF((ISERROR((VLOOKUP((IF((VALUE((TEXT(F1698,"mmdd"))))&gt;=801,(YEAR(F1698)),(YEAR(F1698)))),'Master Roster Data'!$M$1721:$N$1730,2,FALSE)))),"Player Appears to Be Too Old or Too Young",(VLOOKUP((IF((VALUE((TEXT(F1698,"mmdd"))))&gt;=801,(YEAR(F1698)),(YEAR(F1698)))),'Master Roster Data'!$M$1721:$N$1730,2,FALSE))))))</f>
        <v/>
      </c>
      <c r="J1698" s="13"/>
    </row>
    <row r="1699" spans="2:10" ht="15" x14ac:dyDescent="0.2">
      <c r="B1699" s="23"/>
      <c r="C1699" s="24"/>
      <c r="D1699" s="23"/>
      <c r="E1699" s="24"/>
      <c r="F1699" s="22"/>
      <c r="G1699" s="26" t="str">
        <f t="shared" si="26"/>
        <v/>
      </c>
      <c r="H1699" s="25" t="str">
        <f>(IF((COUNTBLANK(E1699))=1,"",(IF((ISERROR((VLOOKUP((IF((VALUE((TEXT(F1699,"mmdd"))))&gt;=801,(YEAR(F1699)),(YEAR(F1699)))),'Master Roster Data'!$M$1721:$N$1730,2,FALSE)))),"Player Appears to Be Too Old or Too Young",(VLOOKUP((IF((VALUE((TEXT(F1699,"mmdd"))))&gt;=801,(YEAR(F1699)),(YEAR(F1699)))),'Master Roster Data'!$M$1721:$N$1730,2,FALSE))))))</f>
        <v/>
      </c>
      <c r="J1699" s="13"/>
    </row>
    <row r="1700" spans="2:10" ht="15" x14ac:dyDescent="0.2">
      <c r="B1700" s="23"/>
      <c r="C1700" s="24"/>
      <c r="D1700" s="23"/>
      <c r="E1700" s="24"/>
      <c r="F1700" s="22"/>
      <c r="G1700" s="26" t="str">
        <f t="shared" si="26"/>
        <v/>
      </c>
      <c r="H1700" s="25" t="str">
        <f>(IF((COUNTBLANK(E1700))=1,"",(IF((ISERROR((VLOOKUP((IF((VALUE((TEXT(F1700,"mmdd"))))&gt;=801,(YEAR(F1700)),(YEAR(F1700)))),'Master Roster Data'!$M$1721:$N$1730,2,FALSE)))),"Player Appears to Be Too Old or Too Young",(VLOOKUP((IF((VALUE((TEXT(F1700,"mmdd"))))&gt;=801,(YEAR(F1700)),(YEAR(F1700)))),'Master Roster Data'!$M$1721:$N$1730,2,FALSE))))))</f>
        <v/>
      </c>
      <c r="J1700" s="13"/>
    </row>
    <row r="1701" spans="2:10" ht="15" x14ac:dyDescent="0.2">
      <c r="B1701" s="23"/>
      <c r="C1701" s="24"/>
      <c r="D1701" s="23"/>
      <c r="E1701" s="24"/>
      <c r="F1701" s="22"/>
      <c r="G1701" s="26" t="str">
        <f t="shared" si="26"/>
        <v/>
      </c>
      <c r="H1701" s="25" t="str">
        <f>(IF((COUNTBLANK(E1701))=1,"",(IF((ISERROR((VLOOKUP((IF((VALUE((TEXT(F1701,"mmdd"))))&gt;=801,(YEAR(F1701)),(YEAR(F1701)))),'Master Roster Data'!$M$1721:$N$1730,2,FALSE)))),"Player Appears to Be Too Old or Too Young",(VLOOKUP((IF((VALUE((TEXT(F1701,"mmdd"))))&gt;=801,(YEAR(F1701)),(YEAR(F1701)))),'Master Roster Data'!$M$1721:$N$1730,2,FALSE))))))</f>
        <v/>
      </c>
      <c r="J1701" s="13"/>
    </row>
    <row r="1702" spans="2:10" ht="15" x14ac:dyDescent="0.2">
      <c r="B1702" s="23"/>
      <c r="C1702" s="24"/>
      <c r="D1702" s="23"/>
      <c r="E1702" s="24"/>
      <c r="F1702" s="22"/>
      <c r="G1702" s="26" t="str">
        <f t="shared" si="26"/>
        <v/>
      </c>
      <c r="H1702" s="25" t="str">
        <f>(IF((COUNTBLANK(E1702))=1,"",(IF((ISERROR((VLOOKUP((IF((VALUE((TEXT(F1702,"mmdd"))))&gt;=801,(YEAR(F1702)),(YEAR(F1702)))),'Master Roster Data'!$M$1721:$N$1730,2,FALSE)))),"Player Appears to Be Too Old or Too Young",(VLOOKUP((IF((VALUE((TEXT(F1702,"mmdd"))))&gt;=801,(YEAR(F1702)),(YEAR(F1702)))),'Master Roster Data'!$M$1721:$N$1730,2,FALSE))))))</f>
        <v/>
      </c>
      <c r="J1702" s="13"/>
    </row>
    <row r="1703" spans="2:10" ht="15" x14ac:dyDescent="0.2">
      <c r="B1703" s="23"/>
      <c r="C1703" s="24"/>
      <c r="D1703" s="23"/>
      <c r="E1703" s="24"/>
      <c r="F1703" s="22"/>
      <c r="G1703" s="26" t="str">
        <f t="shared" si="26"/>
        <v/>
      </c>
      <c r="H1703" s="25" t="str">
        <f>(IF((COUNTBLANK(E1703))=1,"",(IF((ISERROR((VLOOKUP((IF((VALUE((TEXT(F1703,"mmdd"))))&gt;=801,(YEAR(F1703)),(YEAR(F1703)))),'Master Roster Data'!$M$1721:$N$1730,2,FALSE)))),"Player Appears to Be Too Old or Too Young",(VLOOKUP((IF((VALUE((TEXT(F1703,"mmdd"))))&gt;=801,(YEAR(F1703)),(YEAR(F1703)))),'Master Roster Data'!$M$1721:$N$1730,2,FALSE))))))</f>
        <v/>
      </c>
      <c r="J1703" s="13"/>
    </row>
    <row r="1704" spans="2:10" ht="15" x14ac:dyDescent="0.2">
      <c r="B1704" s="23"/>
      <c r="C1704" s="24"/>
      <c r="D1704" s="23"/>
      <c r="E1704" s="24"/>
      <c r="F1704" s="22"/>
      <c r="G1704" s="26" t="str">
        <f t="shared" si="26"/>
        <v/>
      </c>
      <c r="H1704" s="25" t="str">
        <f>(IF((COUNTBLANK(E1704))=1,"",(IF((ISERROR((VLOOKUP((IF((VALUE((TEXT(F1704,"mmdd"))))&gt;=801,(YEAR(F1704)),(YEAR(F1704)))),'Master Roster Data'!$M$1721:$N$1730,2,FALSE)))),"Player Appears to Be Too Old or Too Young",(VLOOKUP((IF((VALUE((TEXT(F1704,"mmdd"))))&gt;=801,(YEAR(F1704)),(YEAR(F1704)))),'Master Roster Data'!$M$1721:$N$1730,2,FALSE))))))</f>
        <v/>
      </c>
      <c r="J1704" s="13"/>
    </row>
    <row r="1705" spans="2:10" ht="15" x14ac:dyDescent="0.2">
      <c r="B1705" s="23"/>
      <c r="C1705" s="24"/>
      <c r="D1705" s="23"/>
      <c r="E1705" s="24"/>
      <c r="F1705" s="22"/>
      <c r="G1705" s="26" t="str">
        <f t="shared" si="26"/>
        <v/>
      </c>
      <c r="H1705" s="25" t="str">
        <f>(IF((COUNTBLANK(E1705))=1,"",(IF((ISERROR((VLOOKUP((IF((VALUE((TEXT(F1705,"mmdd"))))&gt;=801,(YEAR(F1705)),(YEAR(F1705)))),'Master Roster Data'!$M$1721:$N$1730,2,FALSE)))),"Player Appears to Be Too Old or Too Young",(VLOOKUP((IF((VALUE((TEXT(F1705,"mmdd"))))&gt;=801,(YEAR(F1705)),(YEAR(F1705)))),'Master Roster Data'!$M$1721:$N$1730,2,FALSE))))))</f>
        <v/>
      </c>
      <c r="J1705" s="13"/>
    </row>
    <row r="1706" spans="2:10" ht="15" x14ac:dyDescent="0.2">
      <c r="B1706" s="23"/>
      <c r="C1706" s="24"/>
      <c r="D1706" s="23"/>
      <c r="E1706" s="24"/>
      <c r="F1706" s="22"/>
      <c r="G1706" s="26" t="str">
        <f t="shared" si="26"/>
        <v/>
      </c>
      <c r="H1706" s="25" t="str">
        <f>(IF((COUNTBLANK(E1706))=1,"",(IF((ISERROR((VLOOKUP((IF((VALUE((TEXT(F1706,"mmdd"))))&gt;=801,(YEAR(F1706)),(YEAR(F1706)))),'Master Roster Data'!$M$1721:$N$1730,2,FALSE)))),"Player Appears to Be Too Old or Too Young",(VLOOKUP((IF((VALUE((TEXT(F1706,"mmdd"))))&gt;=801,(YEAR(F1706)),(YEAR(F1706)))),'Master Roster Data'!$M$1721:$N$1730,2,FALSE))))))</f>
        <v/>
      </c>
    </row>
    <row r="1720" spans="1:23" s="4" customFormat="1" ht="42.75" hidden="1" x14ac:dyDescent="0.2">
      <c r="A1720" s="3" t="s">
        <v>2</v>
      </c>
      <c r="C1720" s="4" t="s">
        <v>38</v>
      </c>
      <c r="E1720" s="4" t="s">
        <v>3</v>
      </c>
      <c r="G1720" s="4" t="s">
        <v>0</v>
      </c>
      <c r="I1720" s="4" t="s">
        <v>41</v>
      </c>
      <c r="J1720" s="7" t="s">
        <v>43</v>
      </c>
      <c r="K1720" s="7" t="s">
        <v>45</v>
      </c>
      <c r="M1720" s="9" t="s">
        <v>153</v>
      </c>
      <c r="N1720" s="3" t="s">
        <v>2</v>
      </c>
      <c r="P1720" s="3" t="s">
        <v>63</v>
      </c>
      <c r="Q1720" s="3" t="s">
        <v>62</v>
      </c>
      <c r="S1720" s="3" t="s">
        <v>61</v>
      </c>
      <c r="T1720" s="3" t="s">
        <v>64</v>
      </c>
    </row>
    <row r="1721" spans="1:23" customFormat="1" hidden="1" x14ac:dyDescent="0.2">
      <c r="A1721" s="5" t="s">
        <v>132</v>
      </c>
      <c r="C1721" t="s">
        <v>15</v>
      </c>
      <c r="E1721" t="str">
        <f>'Master Roster Data'!$E$3 &amp; " 1"</f>
        <v xml:space="preserve"> 1</v>
      </c>
      <c r="G1721" s="5">
        <v>1</v>
      </c>
      <c r="I1721" t="s">
        <v>42</v>
      </c>
      <c r="J1721" s="6">
        <v>39448</v>
      </c>
      <c r="K1721" s="6">
        <v>39813</v>
      </c>
      <c r="M1721" s="10">
        <f>((YEAR((VLOOKUP('Master Roster Data'!$C$3,$I$1721:$J$1731,2,FALSE)))))</f>
        <v>2008</v>
      </c>
      <c r="N1721" s="5" t="s">
        <v>46</v>
      </c>
      <c r="P1721" s="5" t="s">
        <v>140</v>
      </c>
      <c r="Q1721" s="5">
        <v>2</v>
      </c>
      <c r="S1721" s="5" t="s">
        <v>46</v>
      </c>
      <c r="T1721" s="5">
        <v>1</v>
      </c>
      <c r="V1721" s="13"/>
      <c r="W1721" s="13"/>
    </row>
    <row r="1722" spans="1:23" customFormat="1" hidden="1" x14ac:dyDescent="0.2">
      <c r="A1722" s="5" t="s">
        <v>133</v>
      </c>
      <c r="C1722" t="s">
        <v>16</v>
      </c>
      <c r="E1722" t="str">
        <f>'Master Roster Data'!$E$3 &amp; " 2"</f>
        <v xml:space="preserve"> 2</v>
      </c>
      <c r="G1722" s="5">
        <v>2</v>
      </c>
      <c r="I1722" t="s">
        <v>44</v>
      </c>
      <c r="J1722" s="6">
        <v>39448</v>
      </c>
      <c r="K1722" s="6">
        <v>39813</v>
      </c>
      <c r="M1722" s="10">
        <f t="shared" ref="M1722:M1730" si="27">M1721-1</f>
        <v>2007</v>
      </c>
      <c r="N1722" s="5" t="s">
        <v>136</v>
      </c>
      <c r="P1722" s="5" t="s">
        <v>141</v>
      </c>
      <c r="Q1722" s="5">
        <v>2</v>
      </c>
      <c r="S1722" s="5" t="s">
        <v>136</v>
      </c>
      <c r="T1722" s="5">
        <v>2</v>
      </c>
      <c r="V1722" s="13"/>
      <c r="W1722" s="13"/>
    </row>
    <row r="1723" spans="1:23" customFormat="1" hidden="1" x14ac:dyDescent="0.2">
      <c r="A1723" s="5" t="s">
        <v>6</v>
      </c>
      <c r="C1723" t="s">
        <v>17</v>
      </c>
      <c r="E1723" t="str">
        <f>'Master Roster Data'!$E$3 &amp; " 3"</f>
        <v xml:space="preserve"> 3</v>
      </c>
      <c r="I1723" t="s">
        <v>131</v>
      </c>
      <c r="J1723" s="6">
        <v>39814</v>
      </c>
      <c r="K1723" s="6">
        <v>40178</v>
      </c>
      <c r="M1723" s="10">
        <f t="shared" si="27"/>
        <v>2006</v>
      </c>
      <c r="N1723" s="5" t="s">
        <v>137</v>
      </c>
      <c r="P1723" s="5" t="s">
        <v>142</v>
      </c>
      <c r="Q1723" s="5">
        <v>2</v>
      </c>
      <c r="S1723" s="5" t="s">
        <v>137</v>
      </c>
      <c r="T1723" s="5">
        <v>3</v>
      </c>
    </row>
    <row r="1724" spans="1:23" customFormat="1" hidden="1" x14ac:dyDescent="0.2">
      <c r="A1724" s="5" t="s">
        <v>7</v>
      </c>
      <c r="C1724" t="s">
        <v>39</v>
      </c>
      <c r="E1724" t="str">
        <f>'Master Roster Data'!$E$3 &amp; " 4"</f>
        <v xml:space="preserve"> 4</v>
      </c>
      <c r="I1724" t="s">
        <v>147</v>
      </c>
      <c r="J1724" s="6">
        <v>39814</v>
      </c>
      <c r="K1724" s="6">
        <v>40178</v>
      </c>
      <c r="M1724" s="10">
        <f t="shared" si="27"/>
        <v>2005</v>
      </c>
      <c r="N1724" s="5" t="s">
        <v>138</v>
      </c>
      <c r="P1724" s="5" t="s">
        <v>47</v>
      </c>
      <c r="Q1724" s="5">
        <v>3</v>
      </c>
      <c r="S1724" s="5" t="s">
        <v>138</v>
      </c>
      <c r="T1724" s="5">
        <v>4</v>
      </c>
    </row>
    <row r="1725" spans="1:23" customFormat="1" hidden="1" x14ac:dyDescent="0.2">
      <c r="A1725" s="5" t="s">
        <v>134</v>
      </c>
      <c r="C1725" t="s">
        <v>146</v>
      </c>
      <c r="E1725" t="str">
        <f>'Master Roster Data'!$E$3 &amp; " 5"</f>
        <v xml:space="preserve"> 5</v>
      </c>
      <c r="I1725" t="s">
        <v>148</v>
      </c>
      <c r="J1725" s="6">
        <v>40179</v>
      </c>
      <c r="K1725" s="6">
        <v>40543</v>
      </c>
      <c r="M1725" s="10">
        <f t="shared" si="27"/>
        <v>2004</v>
      </c>
      <c r="N1725" s="5" t="s">
        <v>139</v>
      </c>
      <c r="P1725" s="5" t="s">
        <v>48</v>
      </c>
      <c r="Q1725" s="5">
        <v>3</v>
      </c>
      <c r="S1725" s="5" t="s">
        <v>139</v>
      </c>
      <c r="T1725" s="5">
        <v>5</v>
      </c>
    </row>
    <row r="1726" spans="1:23" customFormat="1" hidden="1" x14ac:dyDescent="0.2">
      <c r="A1726" s="5" t="s">
        <v>135</v>
      </c>
      <c r="C1726" t="s">
        <v>18</v>
      </c>
      <c r="E1726" t="str">
        <f>'Master Roster Data'!$E$3 &amp; " 6"</f>
        <v xml:space="preserve"> 6</v>
      </c>
      <c r="I1726" t="s">
        <v>149</v>
      </c>
      <c r="J1726" s="6">
        <v>40179</v>
      </c>
      <c r="K1726" s="6">
        <v>40543</v>
      </c>
      <c r="M1726" s="10">
        <f t="shared" si="27"/>
        <v>2003</v>
      </c>
      <c r="N1726" s="5" t="s">
        <v>59</v>
      </c>
      <c r="P1726" s="5" t="s">
        <v>49</v>
      </c>
      <c r="Q1726" s="5">
        <v>3</v>
      </c>
      <c r="S1726" s="5" t="s">
        <v>59</v>
      </c>
      <c r="T1726" s="5">
        <v>6</v>
      </c>
    </row>
    <row r="1727" spans="1:23" customFormat="1" hidden="1" x14ac:dyDescent="0.2">
      <c r="A1727" s="5" t="s">
        <v>8</v>
      </c>
      <c r="C1727" t="s">
        <v>154</v>
      </c>
      <c r="E1727" t="str">
        <f>'Master Roster Data'!$E$3 &amp; " 7"</f>
        <v xml:space="preserve"> 7</v>
      </c>
      <c r="I1727" t="s">
        <v>150</v>
      </c>
      <c r="J1727" s="6">
        <v>40544</v>
      </c>
      <c r="K1727" s="6">
        <v>40908</v>
      </c>
      <c r="M1727" s="10">
        <f t="shared" si="27"/>
        <v>2002</v>
      </c>
      <c r="N1727" s="5" t="s">
        <v>59</v>
      </c>
      <c r="P1727" s="5" t="s">
        <v>143</v>
      </c>
      <c r="Q1727" s="5">
        <v>4</v>
      </c>
      <c r="S1727" s="5" t="s">
        <v>60</v>
      </c>
      <c r="T1727" s="5">
        <v>7</v>
      </c>
    </row>
    <row r="1728" spans="1:23" customFormat="1" hidden="1" x14ac:dyDescent="0.2">
      <c r="A1728" s="5" t="s">
        <v>9</v>
      </c>
      <c r="C1728" t="s">
        <v>19</v>
      </c>
      <c r="E1728" t="str">
        <f>'Master Roster Data'!$E$3 &amp; " 8"</f>
        <v xml:space="preserve"> 8</v>
      </c>
      <c r="I1728" t="s">
        <v>151</v>
      </c>
      <c r="J1728" s="6">
        <v>40544</v>
      </c>
      <c r="K1728" s="6">
        <v>40908</v>
      </c>
      <c r="M1728" s="10">
        <f t="shared" si="27"/>
        <v>2001</v>
      </c>
      <c r="N1728" s="5" t="s">
        <v>60</v>
      </c>
      <c r="P1728" s="5" t="s">
        <v>144</v>
      </c>
      <c r="Q1728" s="5">
        <v>4</v>
      </c>
      <c r="S1728" s="5"/>
      <c r="T1728" s="5"/>
    </row>
    <row r="1729" spans="1:20" customFormat="1" hidden="1" x14ac:dyDescent="0.2">
      <c r="A1729" s="5" t="s">
        <v>10</v>
      </c>
      <c r="C1729" t="s">
        <v>20</v>
      </c>
      <c r="E1729" t="str">
        <f>'Master Roster Data'!$E$3 &amp; " 9"</f>
        <v xml:space="preserve"> 9</v>
      </c>
      <c r="I1729" t="s">
        <v>152</v>
      </c>
      <c r="J1729" s="6">
        <v>40909</v>
      </c>
      <c r="K1729" s="6">
        <v>41274</v>
      </c>
      <c r="M1729" s="10">
        <f t="shared" si="27"/>
        <v>2000</v>
      </c>
      <c r="N1729" s="5" t="s">
        <v>60</v>
      </c>
      <c r="P1729" s="5" t="s">
        <v>145</v>
      </c>
      <c r="Q1729" s="5">
        <v>4</v>
      </c>
      <c r="S1729" s="5"/>
      <c r="T1729" s="5"/>
    </row>
    <row r="1730" spans="1:20" customFormat="1" hidden="1" x14ac:dyDescent="0.2">
      <c r="A1730" s="5" t="s">
        <v>11</v>
      </c>
      <c r="C1730" t="s">
        <v>21</v>
      </c>
      <c r="E1730" t="str">
        <f>'Master Roster Data'!$E$3 &amp; " 10"</f>
        <v xml:space="preserve"> 10</v>
      </c>
      <c r="I1730" t="s">
        <v>151</v>
      </c>
      <c r="J1730" s="6">
        <v>40909</v>
      </c>
      <c r="K1730" s="6">
        <v>41274</v>
      </c>
      <c r="M1730" s="10">
        <f t="shared" si="27"/>
        <v>1999</v>
      </c>
      <c r="N1730" s="5" t="s">
        <v>60</v>
      </c>
      <c r="P1730" s="5" t="s">
        <v>50</v>
      </c>
      <c r="Q1730" s="5">
        <v>5</v>
      </c>
      <c r="S1730" s="5"/>
      <c r="T1730" s="5"/>
    </row>
    <row r="1731" spans="1:20" customFormat="1" hidden="1" x14ac:dyDescent="0.2">
      <c r="A1731" s="5" t="s">
        <v>12</v>
      </c>
      <c r="C1731" t="s">
        <v>22</v>
      </c>
      <c r="E1731" t="str">
        <f>'Master Roster Data'!$E$3 &amp; " 11"</f>
        <v xml:space="preserve"> 11</v>
      </c>
      <c r="I1731" t="s">
        <v>155</v>
      </c>
      <c r="J1731" s="6">
        <v>41275</v>
      </c>
      <c r="K1731" s="6">
        <v>41639</v>
      </c>
      <c r="M1731" s="10"/>
      <c r="N1731" s="5"/>
      <c r="P1731" s="5" t="s">
        <v>51</v>
      </c>
      <c r="Q1731" s="5">
        <v>5</v>
      </c>
      <c r="S1731" s="5"/>
      <c r="T1731" s="5"/>
    </row>
    <row r="1732" spans="1:20" customFormat="1" hidden="1" x14ac:dyDescent="0.2">
      <c r="A1732" s="5" t="s">
        <v>13</v>
      </c>
      <c r="C1732" t="s">
        <v>23</v>
      </c>
      <c r="E1732" t="str">
        <f>'Master Roster Data'!$E$3 &amp; " 12"</f>
        <v xml:space="preserve"> 12</v>
      </c>
      <c r="I1732" t="s">
        <v>155</v>
      </c>
      <c r="J1732" s="6">
        <f t="shared" ref="J1723:J1732" si="28">(IF((MID(I1732,1,1))="s",J1731,(DATE(YEAR(J1731)+1,MONTH(J1731),DAY(J1731)))))</f>
        <v>41640</v>
      </c>
      <c r="K1732" s="6">
        <f t="shared" ref="K1723:K1732" si="29">(IF((MID(I1732,1,1))="s",K1731,(DATE(YEAR(K1731)+1,MONTH(K1731),DAY(K1731)))))</f>
        <v>42004</v>
      </c>
      <c r="M1732" s="10"/>
      <c r="N1732" s="5"/>
      <c r="P1732" s="5" t="s">
        <v>52</v>
      </c>
      <c r="Q1732" s="5">
        <v>6</v>
      </c>
      <c r="S1732" s="5"/>
      <c r="T1732" s="5"/>
    </row>
    <row r="1733" spans="1:20" customFormat="1" hidden="1" x14ac:dyDescent="0.2">
      <c r="A1733" s="5"/>
      <c r="C1733" t="s">
        <v>24</v>
      </c>
      <c r="E1733" t="str">
        <f>'Master Roster Data'!$E$3 &amp; " 13"</f>
        <v xml:space="preserve"> 13</v>
      </c>
      <c r="J1733" s="6"/>
      <c r="K1733" s="6"/>
      <c r="M1733" s="10"/>
      <c r="N1733" s="5"/>
      <c r="P1733" s="5" t="s">
        <v>53</v>
      </c>
      <c r="Q1733" s="5">
        <v>6</v>
      </c>
      <c r="S1733" s="5"/>
      <c r="T1733" s="5"/>
    </row>
    <row r="1734" spans="1:20" customFormat="1" hidden="1" x14ac:dyDescent="0.2">
      <c r="A1734" s="5"/>
      <c r="C1734" t="s">
        <v>25</v>
      </c>
      <c r="E1734" t="str">
        <f>'Master Roster Data'!$E$3 &amp; " 14"</f>
        <v xml:space="preserve"> 14</v>
      </c>
      <c r="J1734" s="6"/>
      <c r="K1734" s="6"/>
      <c r="M1734" s="10"/>
      <c r="N1734" s="5"/>
      <c r="P1734" s="5" t="s">
        <v>54</v>
      </c>
      <c r="Q1734" s="5">
        <v>6</v>
      </c>
      <c r="S1734" s="5"/>
      <c r="T1734" s="5"/>
    </row>
    <row r="1735" spans="1:20" customFormat="1" hidden="1" x14ac:dyDescent="0.2">
      <c r="A1735" s="5"/>
      <c r="C1735" t="s">
        <v>26</v>
      </c>
      <c r="E1735" t="str">
        <f>'Master Roster Data'!$E$3 &amp; " 15"</f>
        <v xml:space="preserve"> 15</v>
      </c>
      <c r="J1735" s="6"/>
      <c r="K1735" s="6"/>
      <c r="M1735" s="10"/>
      <c r="N1735" s="5"/>
      <c r="P1735" s="5" t="s">
        <v>55</v>
      </c>
      <c r="Q1735" s="5">
        <v>6</v>
      </c>
      <c r="S1735" s="5"/>
      <c r="T1735" s="5"/>
    </row>
    <row r="1736" spans="1:20" customFormat="1" hidden="1" x14ac:dyDescent="0.2">
      <c r="A1736" s="5"/>
      <c r="C1736" t="s">
        <v>27</v>
      </c>
      <c r="E1736" t="str">
        <f>'Master Roster Data'!$E$3 &amp; " 16"</f>
        <v xml:space="preserve"> 16</v>
      </c>
      <c r="J1736" s="6"/>
      <c r="K1736" s="6"/>
      <c r="M1736" s="10"/>
      <c r="N1736" s="5"/>
      <c r="P1736" s="5" t="s">
        <v>56</v>
      </c>
      <c r="Q1736" s="5">
        <v>7</v>
      </c>
      <c r="S1736" s="5"/>
      <c r="T1736" s="5"/>
    </row>
    <row r="1737" spans="1:20" customFormat="1" hidden="1" x14ac:dyDescent="0.2">
      <c r="A1737" s="5"/>
      <c r="C1737" t="s">
        <v>28</v>
      </c>
      <c r="E1737" t="str">
        <f>'Master Roster Data'!$E$3 &amp; " 17"</f>
        <v xml:space="preserve"> 17</v>
      </c>
      <c r="J1737" s="6"/>
      <c r="K1737" s="6"/>
      <c r="M1737" s="10"/>
      <c r="N1737" s="5"/>
      <c r="P1737" s="5" t="s">
        <v>57</v>
      </c>
      <c r="Q1737" s="5">
        <v>7</v>
      </c>
      <c r="S1737" s="5"/>
      <c r="T1737" s="5"/>
    </row>
    <row r="1738" spans="1:20" customFormat="1" hidden="1" x14ac:dyDescent="0.2">
      <c r="A1738" s="5"/>
      <c r="C1738" t="s">
        <v>29</v>
      </c>
      <c r="E1738" t="str">
        <f>'Master Roster Data'!$E$3 &amp; " 18"</f>
        <v xml:space="preserve"> 18</v>
      </c>
      <c r="J1738" s="6"/>
      <c r="K1738" s="6"/>
      <c r="M1738" s="10"/>
      <c r="N1738" s="5"/>
      <c r="P1738" s="5" t="s">
        <v>58</v>
      </c>
      <c r="Q1738" s="5">
        <v>7</v>
      </c>
      <c r="S1738" s="5"/>
      <c r="T1738" s="5"/>
    </row>
    <row r="1739" spans="1:20" customFormat="1" hidden="1" x14ac:dyDescent="0.2">
      <c r="A1739" s="5"/>
      <c r="C1739" t="s">
        <v>30</v>
      </c>
      <c r="E1739" t="str">
        <f>'Master Roster Data'!$E$3 &amp; " 19"</f>
        <v xml:space="preserve"> 19</v>
      </c>
      <c r="J1739" s="6"/>
      <c r="K1739" s="6"/>
      <c r="M1739" s="10"/>
      <c r="N1739" s="5"/>
      <c r="P1739" s="5"/>
      <c r="Q1739" s="5"/>
      <c r="S1739" s="5"/>
      <c r="T1739" s="5"/>
    </row>
    <row r="1740" spans="1:20" customFormat="1" hidden="1" x14ac:dyDescent="0.2">
      <c r="A1740" s="5"/>
      <c r="C1740" t="s">
        <v>31</v>
      </c>
      <c r="E1740" t="str">
        <f>'Master Roster Data'!$E$3 &amp; " 20"</f>
        <v xml:space="preserve"> 20</v>
      </c>
      <c r="J1740" s="6"/>
      <c r="K1740" s="6"/>
      <c r="M1740" s="10"/>
      <c r="N1740" s="5"/>
      <c r="P1740" s="5"/>
      <c r="Q1740" s="5"/>
      <c r="S1740" s="5"/>
      <c r="T1740" s="5"/>
    </row>
    <row r="1741" spans="1:20" customFormat="1" hidden="1" x14ac:dyDescent="0.2">
      <c r="A1741" s="5"/>
      <c r="C1741" t="s">
        <v>32</v>
      </c>
      <c r="E1741" t="str">
        <f>'Master Roster Data'!$E$3 &amp; " 21"</f>
        <v xml:space="preserve"> 21</v>
      </c>
      <c r="J1741" s="6"/>
      <c r="K1741" s="6"/>
      <c r="M1741" s="10"/>
      <c r="N1741" s="5"/>
      <c r="P1741" s="5"/>
      <c r="Q1741" s="5"/>
      <c r="S1741" s="5"/>
      <c r="T1741" s="5"/>
    </row>
    <row r="1742" spans="1:20" customFormat="1" hidden="1" x14ac:dyDescent="0.2">
      <c r="A1742" s="5"/>
      <c r="C1742" t="s">
        <v>33</v>
      </c>
      <c r="E1742" t="str">
        <f>'Master Roster Data'!$E$3 &amp; " 22"</f>
        <v xml:space="preserve"> 22</v>
      </c>
      <c r="J1742" s="6"/>
      <c r="K1742" s="6"/>
      <c r="M1742" s="10"/>
      <c r="N1742" s="5"/>
      <c r="P1742" s="5"/>
      <c r="Q1742" s="5"/>
      <c r="S1742" s="5"/>
      <c r="T1742" s="5"/>
    </row>
    <row r="1743" spans="1:20" customFormat="1" hidden="1" x14ac:dyDescent="0.2">
      <c r="A1743" s="5"/>
      <c r="C1743" t="s">
        <v>34</v>
      </c>
      <c r="E1743" t="str">
        <f>'Master Roster Data'!$E$3 &amp; " 23"</f>
        <v xml:space="preserve"> 23</v>
      </c>
      <c r="J1743" s="6"/>
      <c r="K1743" s="6"/>
      <c r="M1743" s="10"/>
      <c r="N1743" s="5"/>
      <c r="P1743" s="5"/>
      <c r="Q1743" s="5"/>
      <c r="S1743" s="5"/>
      <c r="T1743" s="5"/>
    </row>
    <row r="1744" spans="1:20" customFormat="1" hidden="1" x14ac:dyDescent="0.2">
      <c r="A1744" s="5"/>
      <c r="C1744" t="s">
        <v>35</v>
      </c>
      <c r="E1744" t="str">
        <f>'Master Roster Data'!$E$3 &amp; " 24"</f>
        <v xml:space="preserve"> 24</v>
      </c>
      <c r="J1744" s="6"/>
      <c r="K1744" s="6"/>
      <c r="M1744" s="10"/>
      <c r="N1744" s="5"/>
      <c r="P1744" s="5"/>
      <c r="Q1744" s="5"/>
      <c r="S1744" s="5"/>
      <c r="T1744" s="5"/>
    </row>
    <row r="1745" spans="1:20" customFormat="1" hidden="1" x14ac:dyDescent="0.2">
      <c r="A1745" s="5"/>
      <c r="C1745" t="s">
        <v>36</v>
      </c>
      <c r="E1745" t="str">
        <f>'Master Roster Data'!$E$3 &amp; " 25"</f>
        <v xml:space="preserve"> 25</v>
      </c>
      <c r="J1745" s="6"/>
      <c r="K1745" s="6"/>
      <c r="M1745" s="10"/>
      <c r="N1745" s="5"/>
      <c r="P1745" s="5"/>
      <c r="Q1745" s="5"/>
      <c r="S1745" s="5"/>
      <c r="T1745" s="5"/>
    </row>
    <row r="1746" spans="1:20" customFormat="1" hidden="1" x14ac:dyDescent="0.2">
      <c r="A1746" s="5"/>
      <c r="C1746" t="s">
        <v>156</v>
      </c>
      <c r="E1746" t="str">
        <f>'Master Roster Data'!$E$3 &amp; " 26"</f>
        <v xml:space="preserve"> 26</v>
      </c>
      <c r="J1746" s="6"/>
      <c r="K1746" s="6"/>
      <c r="M1746" s="10"/>
      <c r="N1746" s="5"/>
      <c r="P1746" s="5"/>
      <c r="Q1746" s="5"/>
      <c r="S1746" s="5"/>
      <c r="T1746" s="5"/>
    </row>
    <row r="1747" spans="1:20" customFormat="1" hidden="1" x14ac:dyDescent="0.2">
      <c r="A1747" s="5"/>
      <c r="C1747" t="s">
        <v>37</v>
      </c>
      <c r="E1747" t="str">
        <f>'Master Roster Data'!$E$3 &amp; " 27"</f>
        <v xml:space="preserve"> 27</v>
      </c>
      <c r="J1747" s="6"/>
      <c r="K1747" s="6"/>
      <c r="M1747" s="10"/>
      <c r="N1747" s="5"/>
      <c r="P1747" s="5"/>
      <c r="Q1747" s="5"/>
      <c r="S1747" s="5"/>
      <c r="T1747" s="5"/>
    </row>
    <row r="1748" spans="1:20" customFormat="1" hidden="1" x14ac:dyDescent="0.2">
      <c r="A1748" s="5"/>
      <c r="E1748" t="str">
        <f>'Master Roster Data'!$E$3 &amp; " 28"</f>
        <v xml:space="preserve"> 28</v>
      </c>
      <c r="J1748" s="6"/>
      <c r="K1748" s="6"/>
      <c r="M1748" s="10"/>
      <c r="N1748" s="5"/>
      <c r="P1748" s="5"/>
      <c r="Q1748" s="5"/>
      <c r="S1748" s="5"/>
      <c r="T1748" s="5"/>
    </row>
    <row r="1749" spans="1:20" customFormat="1" hidden="1" x14ac:dyDescent="0.2">
      <c r="A1749" s="5"/>
      <c r="E1749" t="str">
        <f>'Master Roster Data'!$E$3 &amp; " 29"</f>
        <v xml:space="preserve"> 29</v>
      </c>
      <c r="J1749" s="6"/>
      <c r="K1749" s="6"/>
      <c r="M1749" s="10"/>
      <c r="N1749" s="5"/>
      <c r="P1749" s="5"/>
      <c r="Q1749" s="5"/>
      <c r="S1749" s="5"/>
      <c r="T1749" s="5"/>
    </row>
    <row r="1750" spans="1:20" customFormat="1" hidden="1" x14ac:dyDescent="0.2">
      <c r="A1750" s="5"/>
      <c r="E1750" t="str">
        <f>'Master Roster Data'!$E$3 &amp; " 30"</f>
        <v xml:space="preserve"> 30</v>
      </c>
      <c r="J1750" s="6"/>
      <c r="K1750" s="6"/>
      <c r="M1750" s="10"/>
      <c r="N1750" s="5"/>
      <c r="P1750" s="5"/>
      <c r="Q1750" s="5"/>
      <c r="S1750" s="5"/>
      <c r="T1750" s="5"/>
    </row>
    <row r="1751" spans="1:20" customFormat="1" hidden="1" x14ac:dyDescent="0.2">
      <c r="A1751" s="5"/>
      <c r="J1751" s="6"/>
      <c r="K1751" s="6"/>
      <c r="M1751" s="10"/>
      <c r="N1751" s="5"/>
      <c r="P1751" s="5"/>
      <c r="Q1751" s="5"/>
      <c r="S1751" s="5"/>
      <c r="T1751" s="5"/>
    </row>
    <row r="1752" spans="1:20" customFormat="1" hidden="1" x14ac:dyDescent="0.2">
      <c r="A1752" s="5"/>
      <c r="J1752" s="6"/>
      <c r="K1752" s="6"/>
      <c r="M1752" s="10"/>
      <c r="N1752" s="5"/>
      <c r="P1752" s="5"/>
      <c r="Q1752" s="5"/>
      <c r="S1752" s="5"/>
      <c r="T1752" s="5"/>
    </row>
    <row r="1753" spans="1:20" customFormat="1" hidden="1" x14ac:dyDescent="0.2">
      <c r="A1753" s="5"/>
      <c r="J1753" s="6"/>
      <c r="K1753" s="6"/>
      <c r="M1753" s="10"/>
      <c r="N1753" s="5"/>
      <c r="P1753" s="5"/>
      <c r="Q1753" s="5"/>
      <c r="S1753" s="5"/>
      <c r="T1753" s="5"/>
    </row>
    <row r="1754" spans="1:20" customFormat="1" hidden="1" x14ac:dyDescent="0.2">
      <c r="A1754" s="5"/>
      <c r="J1754" s="6"/>
      <c r="K1754" s="6"/>
      <c r="M1754" s="10"/>
      <c r="N1754" s="5"/>
      <c r="P1754" s="5"/>
      <c r="Q1754" s="5"/>
      <c r="S1754" s="5"/>
      <c r="T1754" s="5"/>
    </row>
    <row r="1755" spans="1:20" customFormat="1" hidden="1" x14ac:dyDescent="0.2">
      <c r="A1755" s="5"/>
      <c r="J1755" s="6"/>
      <c r="K1755" s="6"/>
      <c r="M1755" s="10"/>
      <c r="N1755" s="5"/>
      <c r="P1755" s="5"/>
      <c r="Q1755" s="5"/>
      <c r="S1755" s="5"/>
      <c r="T1755" s="5"/>
    </row>
    <row r="1756" spans="1:20" customFormat="1" hidden="1" x14ac:dyDescent="0.2">
      <c r="A1756" s="5"/>
      <c r="J1756" s="6"/>
      <c r="K1756" s="6"/>
      <c r="M1756" s="10"/>
      <c r="N1756" s="5"/>
      <c r="P1756" s="5"/>
      <c r="Q1756" s="5"/>
      <c r="S1756" s="5"/>
      <c r="T1756" s="5"/>
    </row>
    <row r="1757" spans="1:20" customFormat="1" hidden="1" x14ac:dyDescent="0.2">
      <c r="A1757" s="5"/>
      <c r="C1757" s="13"/>
      <c r="J1757" s="6"/>
      <c r="K1757" s="6"/>
      <c r="M1757" s="10"/>
      <c r="N1757" s="5"/>
      <c r="P1757" s="5"/>
      <c r="Q1757" s="5"/>
      <c r="S1757" s="5"/>
      <c r="T1757" s="5"/>
    </row>
    <row r="1758" spans="1:20" hidden="1" x14ac:dyDescent="0.2"/>
  </sheetData>
  <sheetProtection algorithmName="SHA-512" hashValue="807qW/dUFvcekTx1MKTXsQm/c4jMhbBjzGm0kkTw3qDK+fCuW3pkFzdRuh3hZ0miwCKMeXvecVtwdZ0wfT2c7w==" saltValue="2d3Pe2AD3J3Y6re6FpT1KA==" spinCount="100000" sheet="1" autoFilter="0"/>
  <autoFilter ref="B5:F1706"/>
  <dataValidations count="6">
    <dataValidation type="date" operator="greaterThanOrEqual" allowBlank="1" showInputMessage="1" showErrorMessage="1" error="Date must be current date or later." sqref="G3">
      <formula1>TODAY()</formula1>
    </dataValidation>
    <dataValidation type="whole" allowBlank="1" showInputMessage="1" showErrorMessage="1" error="Must be a number between 0 and 9999" sqref="D6:D1706">
      <formula1>0</formula1>
      <formula2>9999</formula2>
    </dataValidation>
    <dataValidation type="list" allowBlank="1" showInputMessage="1" showErrorMessage="1" error="Invalid season selected.  Please select season from drop down list." prompt="Please select season from drop down list." sqref="C3">
      <formula1>$I$1721:$I$1731</formula1>
    </dataValidation>
    <dataValidation type="list" allowBlank="1" showInputMessage="1" showErrorMessage="1" error="Only teams shown on drop down list may be selected.  Pleas make sure that the club name is slected before entering team names." prompt="Please select team from drop down list." sqref="C6:C1706">
      <formula1>$E$1721:$E$1750</formula1>
    </dataValidation>
    <dataValidation type="list" allowBlank="1" showInputMessage="1" showErrorMessage="1" error="Invalid age group." prompt="Select the proper age group from the drop down list." sqref="B6:B1706">
      <formula1>$A$1721:$A$1732</formula1>
    </dataValidation>
    <dataValidation type="list" allowBlank="1" showInputMessage="1" showErrorMessage="1" error="Invalid club entered.  Please select a club from the drop down list." prompt="Please select the club from the drop down list." sqref="E3">
      <formula1>$C$1721:$C$1747</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22"/>
  <sheetViews>
    <sheetView workbookViewId="0">
      <pane ySplit="5" topLeftCell="A6" activePane="bottomLeft" state="frozen"/>
      <selection pane="bottomLeft" activeCell="A6" sqref="A6"/>
    </sheetView>
  </sheetViews>
  <sheetFormatPr defaultRowHeight="14.25" x14ac:dyDescent="0.2"/>
  <cols>
    <col min="1" max="1" width="25.625" style="40" customWidth="1"/>
    <col min="2" max="2" width="25.625" style="15" customWidth="1"/>
    <col min="3" max="3" width="40.625" style="15" customWidth="1"/>
    <col min="4" max="4" width="23.375" style="15" customWidth="1"/>
    <col min="5" max="16384" width="9" style="15"/>
  </cols>
  <sheetData>
    <row r="1" spans="1:5" ht="23.25" x14ac:dyDescent="0.2">
      <c r="B1" s="46" t="s">
        <v>96</v>
      </c>
      <c r="C1" s="45"/>
      <c r="D1" s="45"/>
      <c r="E1" s="45"/>
    </row>
    <row r="2" spans="1:5" ht="15" x14ac:dyDescent="0.2">
      <c r="B2" s="48" t="s">
        <v>67</v>
      </c>
      <c r="C2" s="45"/>
      <c r="D2" s="45"/>
      <c r="E2" s="45"/>
    </row>
    <row r="3" spans="1:5" ht="60" x14ac:dyDescent="0.2">
      <c r="C3" s="44" t="s">
        <v>95</v>
      </c>
    </row>
    <row r="4" spans="1:5" ht="15" x14ac:dyDescent="0.2">
      <c r="C4" s="50"/>
      <c r="D4" s="42" t="s">
        <v>97</v>
      </c>
      <c r="E4" s="49">
        <f>COUNTIF(C6:C1706,"&gt;  ' '")</f>
        <v>0</v>
      </c>
    </row>
    <row r="5" spans="1:5" ht="15" x14ac:dyDescent="0.2">
      <c r="A5" s="41" t="s">
        <v>88</v>
      </c>
      <c r="B5" s="41" t="s">
        <v>89</v>
      </c>
      <c r="C5" s="42" t="s">
        <v>90</v>
      </c>
    </row>
    <row r="6" spans="1:5" x14ac:dyDescent="0.2">
      <c r="A6" s="24"/>
      <c r="B6" s="24"/>
      <c r="C6" s="43" t="str">
        <f>(IF((COUNTBLANK(A6))=1,"",(IF((COUNTBLANK($C$4))=1,"",(IF((VLOOKUP($C$4,'Name Concatenation'!$A$1721:$B$1722,2,FALSE))=1,(A6&amp;" "&amp;B6),(B6&amp;", "&amp;A6)))))))</f>
        <v/>
      </c>
    </row>
    <row r="7" spans="1:5" x14ac:dyDescent="0.2">
      <c r="A7" s="24"/>
      <c r="B7" s="24"/>
      <c r="C7" s="43" t="str">
        <f>(IF((COUNTBLANK(A7))=1,"",(IF((COUNTBLANK($C$4))=1,"",(IF((VLOOKUP($C$4,'Name Concatenation'!$A$1721:$B$1722,2,FALSE))=1,(A7&amp;" "&amp;B7),(B7&amp;", "&amp;A7)))))))</f>
        <v/>
      </c>
    </row>
    <row r="8" spans="1:5" x14ac:dyDescent="0.2">
      <c r="A8" s="24"/>
      <c r="B8" s="24"/>
      <c r="C8" s="43" t="str">
        <f>(IF((COUNTBLANK(A8))=1,"",(IF((COUNTBLANK($C$4))=1,"",(IF((VLOOKUP($C$4,'Name Concatenation'!$A$1721:$B$1722,2,FALSE))=1,(A8&amp;" "&amp;B8),(B8&amp;", "&amp;A8)))))))</f>
        <v/>
      </c>
    </row>
    <row r="9" spans="1:5" x14ac:dyDescent="0.2">
      <c r="A9" s="24"/>
      <c r="B9" s="24"/>
      <c r="C9" s="43" t="str">
        <f>(IF((COUNTBLANK(A9))=1,"",(IF((COUNTBLANK($C$4))=1,"",(IF((VLOOKUP($C$4,'Name Concatenation'!$A$1721:$B$1722,2,FALSE))=1,(A9&amp;" "&amp;B9),(B9&amp;", "&amp;A9)))))))</f>
        <v/>
      </c>
    </row>
    <row r="10" spans="1:5" x14ac:dyDescent="0.2">
      <c r="A10" s="24"/>
      <c r="B10" s="24"/>
      <c r="C10" s="43" t="str">
        <f>(IF((COUNTBLANK(A10))=1,"",(IF((COUNTBLANK($C$4))=1,"",(IF((VLOOKUP($C$4,'Name Concatenation'!$A$1721:$B$1722,2,FALSE))=1,(A10&amp;" "&amp;B10),(B10&amp;", "&amp;A10)))))))</f>
        <v/>
      </c>
    </row>
    <row r="11" spans="1:5" x14ac:dyDescent="0.2">
      <c r="A11" s="24"/>
      <c r="B11" s="24"/>
      <c r="C11" s="43" t="str">
        <f>(IF((COUNTBLANK(A11))=1,"",(IF((COUNTBLANK($C$4))=1,"",(IF((VLOOKUP($C$4,'Name Concatenation'!$A$1721:$B$1722,2,FALSE))=1,(A11&amp;" "&amp;B11),(B11&amp;", "&amp;A11)))))))</f>
        <v/>
      </c>
    </row>
    <row r="12" spans="1:5" x14ac:dyDescent="0.2">
      <c r="A12" s="24"/>
      <c r="B12" s="24"/>
      <c r="C12" s="43" t="str">
        <f>(IF((COUNTBLANK(A12))=1,"",(IF((COUNTBLANK($C$4))=1,"",(IF((VLOOKUP($C$4,'Name Concatenation'!$A$1721:$B$1722,2,FALSE))=1,(A12&amp;" "&amp;B12),(B12&amp;", "&amp;A12)))))))</f>
        <v/>
      </c>
    </row>
    <row r="13" spans="1:5" x14ac:dyDescent="0.2">
      <c r="A13" s="24"/>
      <c r="B13" s="24"/>
      <c r="C13" s="43" t="str">
        <f>(IF((COUNTBLANK(A13))=1,"",(IF((COUNTBLANK($C$4))=1,"",(IF((VLOOKUP($C$4,'Name Concatenation'!$A$1721:$B$1722,2,FALSE))=1,(A13&amp;" "&amp;B13),(B13&amp;", "&amp;A13)))))))</f>
        <v/>
      </c>
    </row>
    <row r="14" spans="1:5" x14ac:dyDescent="0.2">
      <c r="A14" s="24"/>
      <c r="B14" s="24"/>
      <c r="C14" s="43" t="str">
        <f>(IF((COUNTBLANK(A14))=1,"",(IF((COUNTBLANK($C$4))=1,"",(IF((VLOOKUP($C$4,'Name Concatenation'!$A$1721:$B$1722,2,FALSE))=1,(A14&amp;" "&amp;B14),(B14&amp;", "&amp;A14)))))))</f>
        <v/>
      </c>
    </row>
    <row r="15" spans="1:5" x14ac:dyDescent="0.2">
      <c r="A15" s="24"/>
      <c r="B15" s="24"/>
      <c r="C15" s="43" t="str">
        <f>(IF((COUNTBLANK(A15))=1,"",(IF((COUNTBLANK($C$4))=1,"",(IF((VLOOKUP($C$4,'Name Concatenation'!$A$1721:$B$1722,2,FALSE))=1,(A15&amp;" "&amp;B15),(B15&amp;", "&amp;A15)))))))</f>
        <v/>
      </c>
    </row>
    <row r="16" spans="1:5" x14ac:dyDescent="0.2">
      <c r="A16" s="24"/>
      <c r="B16" s="24"/>
      <c r="C16" s="43" t="str">
        <f>(IF((COUNTBLANK(A16))=1,"",(IF((COUNTBLANK($C$4))=1,"",(IF((VLOOKUP($C$4,'Name Concatenation'!$A$1721:$B$1722,2,FALSE))=1,(A16&amp;" "&amp;B16),(B16&amp;", "&amp;A16)))))))</f>
        <v/>
      </c>
    </row>
    <row r="17" spans="1:3" x14ac:dyDescent="0.2">
      <c r="A17" s="24"/>
      <c r="B17" s="24"/>
      <c r="C17" s="43" t="str">
        <f>(IF((COUNTBLANK(A17))=1,"",(IF((COUNTBLANK($C$4))=1,"",(IF((VLOOKUP($C$4,'Name Concatenation'!$A$1721:$B$1722,2,FALSE))=1,(A17&amp;" "&amp;B17),(B17&amp;", "&amp;A17)))))))</f>
        <v/>
      </c>
    </row>
    <row r="18" spans="1:3" x14ac:dyDescent="0.2">
      <c r="A18" s="24"/>
      <c r="B18" s="24"/>
      <c r="C18" s="43" t="str">
        <f>(IF((COUNTBLANK(A18))=1,"",(IF((COUNTBLANK($C$4))=1,"",(IF((VLOOKUP($C$4,'Name Concatenation'!$A$1721:$B$1722,2,FALSE))=1,(A18&amp;" "&amp;B18),(B18&amp;", "&amp;A18)))))))</f>
        <v/>
      </c>
    </row>
    <row r="19" spans="1:3" x14ac:dyDescent="0.2">
      <c r="A19" s="24"/>
      <c r="B19" s="24"/>
      <c r="C19" s="43" t="str">
        <f>(IF((COUNTBLANK(A19))=1,"",(IF((COUNTBLANK($C$4))=1,"",(IF((VLOOKUP($C$4,'Name Concatenation'!$A$1721:$B$1722,2,FALSE))=1,(A19&amp;" "&amp;B19),(B19&amp;", "&amp;A19)))))))</f>
        <v/>
      </c>
    </row>
    <row r="20" spans="1:3" x14ac:dyDescent="0.2">
      <c r="A20" s="24"/>
      <c r="B20" s="24"/>
      <c r="C20" s="43" t="str">
        <f>(IF((COUNTBLANK(A20))=1,"",(IF((COUNTBLANK($C$4))=1,"",(IF((VLOOKUP($C$4,'Name Concatenation'!$A$1721:$B$1722,2,FALSE))=1,(A20&amp;" "&amp;B20),(B20&amp;", "&amp;A20)))))))</f>
        <v/>
      </c>
    </row>
    <row r="21" spans="1:3" x14ac:dyDescent="0.2">
      <c r="A21" s="24"/>
      <c r="B21" s="24"/>
      <c r="C21" s="43" t="str">
        <f>(IF((COUNTBLANK(A21))=1,"",(IF((COUNTBLANK($C$4))=1,"",(IF((VLOOKUP($C$4,'Name Concatenation'!$A$1721:$B$1722,2,FALSE))=1,(A21&amp;" "&amp;B21),(B21&amp;", "&amp;A21)))))))</f>
        <v/>
      </c>
    </row>
    <row r="22" spans="1:3" x14ac:dyDescent="0.2">
      <c r="A22" s="24"/>
      <c r="B22" s="24"/>
      <c r="C22" s="43" t="str">
        <f>(IF((COUNTBLANK(A22))=1,"",(IF((COUNTBLANK($C$4))=1,"",(IF((VLOOKUP($C$4,'Name Concatenation'!$A$1721:$B$1722,2,FALSE))=1,(A22&amp;" "&amp;B22),(B22&amp;", "&amp;A22)))))))</f>
        <v/>
      </c>
    </row>
    <row r="23" spans="1:3" x14ac:dyDescent="0.2">
      <c r="A23" s="24"/>
      <c r="B23" s="24"/>
      <c r="C23" s="43" t="str">
        <f>(IF((COUNTBLANK(A23))=1,"",(IF((COUNTBLANK($C$4))=1,"",(IF((VLOOKUP($C$4,'Name Concatenation'!$A$1721:$B$1722,2,FALSE))=1,(A23&amp;" "&amp;B23),(B23&amp;", "&amp;A23)))))))</f>
        <v/>
      </c>
    </row>
    <row r="24" spans="1:3" x14ac:dyDescent="0.2">
      <c r="A24" s="24"/>
      <c r="B24" s="24"/>
      <c r="C24" s="43" t="str">
        <f>(IF((COUNTBLANK(A24))=1,"",(IF((COUNTBLANK($C$4))=1,"",(IF((VLOOKUP($C$4,'Name Concatenation'!$A$1721:$B$1722,2,FALSE))=1,(A24&amp;" "&amp;B24),(B24&amp;", "&amp;A24)))))))</f>
        <v/>
      </c>
    </row>
    <row r="25" spans="1:3" x14ac:dyDescent="0.2">
      <c r="A25" s="24"/>
      <c r="B25" s="24"/>
      <c r="C25" s="43" t="str">
        <f>(IF((COUNTBLANK(A25))=1,"",(IF((COUNTBLANK($C$4))=1,"",(IF((VLOOKUP($C$4,'Name Concatenation'!$A$1721:$B$1722,2,FALSE))=1,(A25&amp;" "&amp;B25),(B25&amp;", "&amp;A25)))))))</f>
        <v/>
      </c>
    </row>
    <row r="26" spans="1:3" x14ac:dyDescent="0.2">
      <c r="A26" s="24"/>
      <c r="B26" s="24"/>
      <c r="C26" s="43" t="str">
        <f>(IF((COUNTBLANK(A26))=1,"",(IF((COUNTBLANK($C$4))=1,"",(IF((VLOOKUP($C$4,'Name Concatenation'!$A$1721:$B$1722,2,FALSE))=1,(A26&amp;" "&amp;B26),(B26&amp;", "&amp;A26)))))))</f>
        <v/>
      </c>
    </row>
    <row r="27" spans="1:3" x14ac:dyDescent="0.2">
      <c r="A27" s="24"/>
      <c r="B27" s="24"/>
      <c r="C27" s="43" t="str">
        <f>(IF((COUNTBLANK(A27))=1,"",(IF((COUNTBLANK($C$4))=1,"",(IF((VLOOKUP($C$4,'Name Concatenation'!$A$1721:$B$1722,2,FALSE))=1,(A27&amp;" "&amp;B27),(B27&amp;", "&amp;A27)))))))</f>
        <v/>
      </c>
    </row>
    <row r="28" spans="1:3" x14ac:dyDescent="0.2">
      <c r="A28" s="24"/>
      <c r="B28" s="24"/>
      <c r="C28" s="43" t="str">
        <f>(IF((COUNTBLANK(A28))=1,"",(IF((COUNTBLANK($C$4))=1,"",(IF((VLOOKUP($C$4,'Name Concatenation'!$A$1721:$B$1722,2,FALSE))=1,(A28&amp;" "&amp;B28),(B28&amp;", "&amp;A28)))))))</f>
        <v/>
      </c>
    </row>
    <row r="29" spans="1:3" x14ac:dyDescent="0.2">
      <c r="A29" s="24"/>
      <c r="B29" s="24"/>
      <c r="C29" s="43" t="str">
        <f>(IF((COUNTBLANK(A29))=1,"",(IF((COUNTBLANK($C$4))=1,"",(IF((VLOOKUP($C$4,'Name Concatenation'!$A$1721:$B$1722,2,FALSE))=1,(A29&amp;" "&amp;B29),(B29&amp;", "&amp;A29)))))))</f>
        <v/>
      </c>
    </row>
    <row r="30" spans="1:3" x14ac:dyDescent="0.2">
      <c r="A30" s="24"/>
      <c r="B30" s="24"/>
      <c r="C30" s="43" t="str">
        <f>(IF((COUNTBLANK(A30))=1,"",(IF((COUNTBLANK($C$4))=1,"",(IF((VLOOKUP($C$4,'Name Concatenation'!$A$1721:$B$1722,2,FALSE))=1,(A30&amp;" "&amp;B30),(B30&amp;", "&amp;A30)))))))</f>
        <v/>
      </c>
    </row>
    <row r="31" spans="1:3" x14ac:dyDescent="0.2">
      <c r="A31" s="24"/>
      <c r="B31" s="24"/>
      <c r="C31" s="43" t="str">
        <f>(IF((COUNTBLANK(A31))=1,"",(IF((COUNTBLANK($C$4))=1,"",(IF((VLOOKUP($C$4,'Name Concatenation'!$A$1721:$B$1722,2,FALSE))=1,(A31&amp;" "&amp;B31),(B31&amp;", "&amp;A31)))))))</f>
        <v/>
      </c>
    </row>
    <row r="32" spans="1:3" x14ac:dyDescent="0.2">
      <c r="A32" s="24"/>
      <c r="B32" s="24"/>
      <c r="C32" s="43" t="str">
        <f>(IF((COUNTBLANK(A32))=1,"",(IF((COUNTBLANK($C$4))=1,"",(IF((VLOOKUP($C$4,'Name Concatenation'!$A$1721:$B$1722,2,FALSE))=1,(A32&amp;" "&amp;B32),(B32&amp;", "&amp;A32)))))))</f>
        <v/>
      </c>
    </row>
    <row r="33" spans="1:3" x14ac:dyDescent="0.2">
      <c r="A33" s="24"/>
      <c r="B33" s="24"/>
      <c r="C33" s="43" t="str">
        <f>(IF((COUNTBLANK(A33))=1,"",(IF((COUNTBLANK($C$4))=1,"",(IF((VLOOKUP($C$4,'Name Concatenation'!$A$1721:$B$1722,2,FALSE))=1,(A33&amp;" "&amp;B33),(B33&amp;", "&amp;A33)))))))</f>
        <v/>
      </c>
    </row>
    <row r="34" spans="1:3" x14ac:dyDescent="0.2">
      <c r="A34" s="24"/>
      <c r="B34" s="24"/>
      <c r="C34" s="43" t="str">
        <f>(IF((COUNTBLANK(A34))=1,"",(IF((COUNTBLANK($C$4))=1,"",(IF((VLOOKUP($C$4,'Name Concatenation'!$A$1721:$B$1722,2,FALSE))=1,(A34&amp;" "&amp;B34),(B34&amp;", "&amp;A34)))))))</f>
        <v/>
      </c>
    </row>
    <row r="35" spans="1:3" x14ac:dyDescent="0.2">
      <c r="A35" s="24"/>
      <c r="B35" s="24"/>
      <c r="C35" s="43" t="str">
        <f>(IF((COUNTBLANK(A35))=1,"",(IF((COUNTBLANK($C$4))=1,"",(IF((VLOOKUP($C$4,'Name Concatenation'!$A$1721:$B$1722,2,FALSE))=1,(A35&amp;" "&amp;B35),(B35&amp;", "&amp;A35)))))))</f>
        <v/>
      </c>
    </row>
    <row r="36" spans="1:3" x14ac:dyDescent="0.2">
      <c r="A36" s="24"/>
      <c r="B36" s="24"/>
      <c r="C36" s="43" t="str">
        <f>(IF((COUNTBLANK(A36))=1,"",(IF((COUNTBLANK($C$4))=1,"",(IF((VLOOKUP($C$4,'Name Concatenation'!$A$1721:$B$1722,2,FALSE))=1,(A36&amp;" "&amp;B36),(B36&amp;", "&amp;A36)))))))</f>
        <v/>
      </c>
    </row>
    <row r="37" spans="1:3" x14ac:dyDescent="0.2">
      <c r="A37" s="24"/>
      <c r="B37" s="24"/>
      <c r="C37" s="43" t="str">
        <f>(IF((COUNTBLANK(A37))=1,"",(IF((COUNTBLANK($C$4))=1,"",(IF((VLOOKUP($C$4,'Name Concatenation'!$A$1721:$B$1722,2,FALSE))=1,(A37&amp;" "&amp;B37),(B37&amp;", "&amp;A37)))))))</f>
        <v/>
      </c>
    </row>
    <row r="38" spans="1:3" x14ac:dyDescent="0.2">
      <c r="A38" s="24"/>
      <c r="B38" s="24"/>
      <c r="C38" s="43" t="str">
        <f>(IF((COUNTBLANK(A38))=1,"",(IF((COUNTBLANK($C$4))=1,"",(IF((VLOOKUP($C$4,'Name Concatenation'!$A$1721:$B$1722,2,FALSE))=1,(A38&amp;" "&amp;B38),(B38&amp;", "&amp;A38)))))))</f>
        <v/>
      </c>
    </row>
    <row r="39" spans="1:3" x14ac:dyDescent="0.2">
      <c r="A39" s="24"/>
      <c r="B39" s="24"/>
      <c r="C39" s="43" t="str">
        <f>(IF((COUNTBLANK(A39))=1,"",(IF((COUNTBLANK($C$4))=1,"",(IF((VLOOKUP($C$4,'Name Concatenation'!$A$1721:$B$1722,2,FALSE))=1,(A39&amp;" "&amp;B39),(B39&amp;", "&amp;A39)))))))</f>
        <v/>
      </c>
    </row>
    <row r="40" spans="1:3" x14ac:dyDescent="0.2">
      <c r="A40" s="24"/>
      <c r="B40" s="24"/>
      <c r="C40" s="43" t="str">
        <f>(IF((COUNTBLANK(A40))=1,"",(IF((COUNTBLANK($C$4))=1,"",(IF((VLOOKUP($C$4,'Name Concatenation'!$A$1721:$B$1722,2,FALSE))=1,(A40&amp;" "&amp;B40),(B40&amp;", "&amp;A40)))))))</f>
        <v/>
      </c>
    </row>
    <row r="41" spans="1:3" x14ac:dyDescent="0.2">
      <c r="A41" s="24"/>
      <c r="B41" s="24"/>
      <c r="C41" s="43" t="str">
        <f>(IF((COUNTBLANK(A41))=1,"",(IF((COUNTBLANK($C$4))=1,"",(IF((VLOOKUP($C$4,'Name Concatenation'!$A$1721:$B$1722,2,FALSE))=1,(A41&amp;" "&amp;B41),(B41&amp;", "&amp;A41)))))))</f>
        <v/>
      </c>
    </row>
    <row r="42" spans="1:3" x14ac:dyDescent="0.2">
      <c r="A42" s="24"/>
      <c r="B42" s="24"/>
      <c r="C42" s="43" t="str">
        <f>(IF((COUNTBLANK(A42))=1,"",(IF((COUNTBLANK($C$4))=1,"",(IF((VLOOKUP($C$4,'Name Concatenation'!$A$1721:$B$1722,2,FALSE))=1,(A42&amp;" "&amp;B42),(B42&amp;", "&amp;A42)))))))</f>
        <v/>
      </c>
    </row>
    <row r="43" spans="1:3" x14ac:dyDescent="0.2">
      <c r="A43" s="24"/>
      <c r="B43" s="24"/>
      <c r="C43" s="43" t="str">
        <f>(IF((COUNTBLANK(A43))=1,"",(IF((COUNTBLANK($C$4))=1,"",(IF((VLOOKUP($C$4,'Name Concatenation'!$A$1721:$B$1722,2,FALSE))=1,(A43&amp;" "&amp;B43),(B43&amp;", "&amp;A43)))))))</f>
        <v/>
      </c>
    </row>
    <row r="44" spans="1:3" x14ac:dyDescent="0.2">
      <c r="A44" s="24"/>
      <c r="B44" s="24"/>
      <c r="C44" s="43" t="str">
        <f>(IF((COUNTBLANK(A44))=1,"",(IF((COUNTBLANK($C$4))=1,"",(IF((VLOOKUP($C$4,'Name Concatenation'!$A$1721:$B$1722,2,FALSE))=1,(A44&amp;" "&amp;B44),(B44&amp;", "&amp;A44)))))))</f>
        <v/>
      </c>
    </row>
    <row r="45" spans="1:3" x14ac:dyDescent="0.2">
      <c r="A45" s="24"/>
      <c r="B45" s="24"/>
      <c r="C45" s="43" t="str">
        <f>(IF((COUNTBLANK(A45))=1,"",(IF((COUNTBLANK($C$4))=1,"",(IF((VLOOKUP($C$4,'Name Concatenation'!$A$1721:$B$1722,2,FALSE))=1,(A45&amp;" "&amp;B45),(B45&amp;", "&amp;A45)))))))</f>
        <v/>
      </c>
    </row>
    <row r="46" spans="1:3" x14ac:dyDescent="0.2">
      <c r="A46" s="24"/>
      <c r="B46" s="24"/>
      <c r="C46" s="43" t="str">
        <f>(IF((COUNTBLANK(A46))=1,"",(IF((COUNTBLANK($C$4))=1,"",(IF((VLOOKUP($C$4,'Name Concatenation'!$A$1721:$B$1722,2,FALSE))=1,(A46&amp;" "&amp;B46),(B46&amp;", "&amp;A46)))))))</f>
        <v/>
      </c>
    </row>
    <row r="47" spans="1:3" x14ac:dyDescent="0.2">
      <c r="A47" s="24"/>
      <c r="B47" s="24"/>
      <c r="C47" s="43" t="str">
        <f>(IF((COUNTBLANK(A47))=1,"",(IF((COUNTBLANK($C$4))=1,"",(IF((VLOOKUP($C$4,'Name Concatenation'!$A$1721:$B$1722,2,FALSE))=1,(A47&amp;" "&amp;B47),(B47&amp;", "&amp;A47)))))))</f>
        <v/>
      </c>
    </row>
    <row r="48" spans="1:3" x14ac:dyDescent="0.2">
      <c r="A48" s="24"/>
      <c r="B48" s="24"/>
      <c r="C48" s="43" t="str">
        <f>(IF((COUNTBLANK(A48))=1,"",(IF((COUNTBLANK($C$4))=1,"",(IF((VLOOKUP($C$4,'Name Concatenation'!$A$1721:$B$1722,2,FALSE))=1,(A48&amp;" "&amp;B48),(B48&amp;", "&amp;A48)))))))</f>
        <v/>
      </c>
    </row>
    <row r="49" spans="1:3" x14ac:dyDescent="0.2">
      <c r="A49" s="24"/>
      <c r="B49" s="24"/>
      <c r="C49" s="43" t="str">
        <f>(IF((COUNTBLANK(A49))=1,"",(IF((COUNTBLANK($C$4))=1,"",(IF((VLOOKUP($C$4,'Name Concatenation'!$A$1721:$B$1722,2,FALSE))=1,(A49&amp;" "&amp;B49),(B49&amp;", "&amp;A49)))))))</f>
        <v/>
      </c>
    </row>
    <row r="50" spans="1:3" x14ac:dyDescent="0.2">
      <c r="A50" s="24"/>
      <c r="B50" s="24"/>
      <c r="C50" s="43" t="str">
        <f>(IF((COUNTBLANK(A50))=1,"",(IF((COUNTBLANK($C$4))=1,"",(IF((VLOOKUP($C$4,'Name Concatenation'!$A$1721:$B$1722,2,FALSE))=1,(A50&amp;" "&amp;B50),(B50&amp;", "&amp;A50)))))))</f>
        <v/>
      </c>
    </row>
    <row r="51" spans="1:3" x14ac:dyDescent="0.2">
      <c r="A51" s="24"/>
      <c r="B51" s="24"/>
      <c r="C51" s="43" t="str">
        <f>(IF((COUNTBLANK(A51))=1,"",(IF((COUNTBLANK($C$4))=1,"",(IF((VLOOKUP($C$4,'Name Concatenation'!$A$1721:$B$1722,2,FALSE))=1,(A51&amp;" "&amp;B51),(B51&amp;", "&amp;A51)))))))</f>
        <v/>
      </c>
    </row>
    <row r="52" spans="1:3" x14ac:dyDescent="0.2">
      <c r="A52" s="24"/>
      <c r="B52" s="24"/>
      <c r="C52" s="43" t="str">
        <f>(IF((COUNTBLANK(A52))=1,"",(IF((COUNTBLANK($C$4))=1,"",(IF((VLOOKUP($C$4,'Name Concatenation'!$A$1721:$B$1722,2,FALSE))=1,(A52&amp;" "&amp;B52),(B52&amp;", "&amp;A52)))))))</f>
        <v/>
      </c>
    </row>
    <row r="53" spans="1:3" x14ac:dyDescent="0.2">
      <c r="A53" s="24"/>
      <c r="B53" s="24"/>
      <c r="C53" s="43" t="str">
        <f>(IF((COUNTBLANK(A53))=1,"",(IF((COUNTBLANK($C$4))=1,"",(IF((VLOOKUP($C$4,'Name Concatenation'!$A$1721:$B$1722,2,FALSE))=1,(A53&amp;" "&amp;B53),(B53&amp;", "&amp;A53)))))))</f>
        <v/>
      </c>
    </row>
    <row r="54" spans="1:3" x14ac:dyDescent="0.2">
      <c r="A54" s="24"/>
      <c r="B54" s="24"/>
      <c r="C54" s="43" t="str">
        <f>(IF((COUNTBLANK(A54))=1,"",(IF((COUNTBLANK($C$4))=1,"",(IF((VLOOKUP($C$4,'Name Concatenation'!$A$1721:$B$1722,2,FALSE))=1,(A54&amp;" "&amp;B54),(B54&amp;", "&amp;A54)))))))</f>
        <v/>
      </c>
    </row>
    <row r="55" spans="1:3" x14ac:dyDescent="0.2">
      <c r="A55" s="24"/>
      <c r="B55" s="24"/>
      <c r="C55" s="43" t="str">
        <f>(IF((COUNTBLANK(A55))=1,"",(IF((COUNTBLANK($C$4))=1,"",(IF((VLOOKUP($C$4,'Name Concatenation'!$A$1721:$B$1722,2,FALSE))=1,(A55&amp;" "&amp;B55),(B55&amp;", "&amp;A55)))))))</f>
        <v/>
      </c>
    </row>
    <row r="56" spans="1:3" x14ac:dyDescent="0.2">
      <c r="A56" s="24"/>
      <c r="B56" s="24"/>
      <c r="C56" s="43" t="str">
        <f>(IF((COUNTBLANK(A56))=1,"",(IF((COUNTBLANK($C$4))=1,"",(IF((VLOOKUP($C$4,'Name Concatenation'!$A$1721:$B$1722,2,FALSE))=1,(A56&amp;" "&amp;B56),(B56&amp;", "&amp;A56)))))))</f>
        <v/>
      </c>
    </row>
    <row r="57" spans="1:3" x14ac:dyDescent="0.2">
      <c r="A57" s="24"/>
      <c r="B57" s="24"/>
      <c r="C57" s="43" t="str">
        <f>(IF((COUNTBLANK(A57))=1,"",(IF((COUNTBLANK($C$4))=1,"",(IF((VLOOKUP($C$4,'Name Concatenation'!$A$1721:$B$1722,2,FALSE))=1,(A57&amp;" "&amp;B57),(B57&amp;", "&amp;A57)))))))</f>
        <v/>
      </c>
    </row>
    <row r="58" spans="1:3" x14ac:dyDescent="0.2">
      <c r="A58" s="24"/>
      <c r="B58" s="24"/>
      <c r="C58" s="43" t="str">
        <f>(IF((COUNTBLANK(A58))=1,"",(IF((COUNTBLANK($C$4))=1,"",(IF((VLOOKUP($C$4,'Name Concatenation'!$A$1721:$B$1722,2,FALSE))=1,(A58&amp;" "&amp;B58),(B58&amp;", "&amp;A58)))))))</f>
        <v/>
      </c>
    </row>
    <row r="59" spans="1:3" x14ac:dyDescent="0.2">
      <c r="A59" s="24"/>
      <c r="B59" s="24"/>
      <c r="C59" s="43" t="str">
        <f>(IF((COUNTBLANK(A59))=1,"",(IF((COUNTBLANK($C$4))=1,"",(IF((VLOOKUP($C$4,'Name Concatenation'!$A$1721:$B$1722,2,FALSE))=1,(A59&amp;" "&amp;B59),(B59&amp;", "&amp;A59)))))))</f>
        <v/>
      </c>
    </row>
    <row r="60" spans="1:3" x14ac:dyDescent="0.2">
      <c r="A60" s="24"/>
      <c r="B60" s="24"/>
      <c r="C60" s="43" t="str">
        <f>(IF((COUNTBLANK(A60))=1,"",(IF((COUNTBLANK($C$4))=1,"",(IF((VLOOKUP($C$4,'Name Concatenation'!$A$1721:$B$1722,2,FALSE))=1,(A60&amp;" "&amp;B60),(B60&amp;", "&amp;A60)))))))</f>
        <v/>
      </c>
    </row>
    <row r="61" spans="1:3" x14ac:dyDescent="0.2">
      <c r="A61" s="24"/>
      <c r="B61" s="24"/>
      <c r="C61" s="43" t="str">
        <f>(IF((COUNTBLANK(A61))=1,"",(IF((COUNTBLANK($C$4))=1,"",(IF((VLOOKUP($C$4,'Name Concatenation'!$A$1721:$B$1722,2,FALSE))=1,(A61&amp;" "&amp;B61),(B61&amp;", "&amp;A61)))))))</f>
        <v/>
      </c>
    </row>
    <row r="62" spans="1:3" x14ac:dyDescent="0.2">
      <c r="A62" s="24"/>
      <c r="B62" s="24"/>
      <c r="C62" s="43" t="str">
        <f>(IF((COUNTBLANK(A62))=1,"",(IF((COUNTBLANK($C$4))=1,"",(IF((VLOOKUP($C$4,'Name Concatenation'!$A$1721:$B$1722,2,FALSE))=1,(A62&amp;" "&amp;B62),(B62&amp;", "&amp;A62)))))))</f>
        <v/>
      </c>
    </row>
    <row r="63" spans="1:3" x14ac:dyDescent="0.2">
      <c r="A63" s="24"/>
      <c r="B63" s="24"/>
      <c r="C63" s="43" t="str">
        <f>(IF((COUNTBLANK(A63))=1,"",(IF((COUNTBLANK($C$4))=1,"",(IF((VLOOKUP($C$4,'Name Concatenation'!$A$1721:$B$1722,2,FALSE))=1,(A63&amp;" "&amp;B63),(B63&amp;", "&amp;A63)))))))</f>
        <v/>
      </c>
    </row>
    <row r="64" spans="1:3" x14ac:dyDescent="0.2">
      <c r="A64" s="24"/>
      <c r="B64" s="24"/>
      <c r="C64" s="43" t="str">
        <f>(IF((COUNTBLANK(A64))=1,"",(IF((COUNTBLANK($C$4))=1,"",(IF((VLOOKUP($C$4,'Name Concatenation'!$A$1721:$B$1722,2,FALSE))=1,(A64&amp;" "&amp;B64),(B64&amp;", "&amp;A64)))))))</f>
        <v/>
      </c>
    </row>
    <row r="65" spans="1:3" x14ac:dyDescent="0.2">
      <c r="A65" s="24"/>
      <c r="B65" s="24"/>
      <c r="C65" s="43" t="str">
        <f>(IF((COUNTBLANK(A65))=1,"",(IF((COUNTBLANK($C$4))=1,"",(IF((VLOOKUP($C$4,'Name Concatenation'!$A$1721:$B$1722,2,FALSE))=1,(A65&amp;" "&amp;B65),(B65&amp;", "&amp;A65)))))))</f>
        <v/>
      </c>
    </row>
    <row r="66" spans="1:3" x14ac:dyDescent="0.2">
      <c r="A66" s="24"/>
      <c r="B66" s="24"/>
      <c r="C66" s="43" t="str">
        <f>(IF((COUNTBLANK(A66))=1,"",(IF((COUNTBLANK($C$4))=1,"",(IF((VLOOKUP($C$4,'Name Concatenation'!$A$1721:$B$1722,2,FALSE))=1,(A66&amp;" "&amp;B66),(B66&amp;", "&amp;A66)))))))</f>
        <v/>
      </c>
    </row>
    <row r="67" spans="1:3" x14ac:dyDescent="0.2">
      <c r="A67" s="24"/>
      <c r="B67" s="24"/>
      <c r="C67" s="43" t="str">
        <f>(IF((COUNTBLANK(A67))=1,"",(IF((COUNTBLANK($C$4))=1,"",(IF((VLOOKUP($C$4,'Name Concatenation'!$A$1721:$B$1722,2,FALSE))=1,(A67&amp;" "&amp;B67),(B67&amp;", "&amp;A67)))))))</f>
        <v/>
      </c>
    </row>
    <row r="68" spans="1:3" x14ac:dyDescent="0.2">
      <c r="A68" s="24"/>
      <c r="B68" s="24"/>
      <c r="C68" s="43" t="str">
        <f>(IF((COUNTBLANK(A68))=1,"",(IF((COUNTBLANK($C$4))=1,"",(IF((VLOOKUP($C$4,'Name Concatenation'!$A$1721:$B$1722,2,FALSE))=1,(A68&amp;" "&amp;B68),(B68&amp;", "&amp;A68)))))))</f>
        <v/>
      </c>
    </row>
    <row r="69" spans="1:3" x14ac:dyDescent="0.2">
      <c r="A69" s="24"/>
      <c r="B69" s="24"/>
      <c r="C69" s="43" t="str">
        <f>(IF((COUNTBLANK(A69))=1,"",(IF((COUNTBLANK($C$4))=1,"",(IF((VLOOKUP($C$4,'Name Concatenation'!$A$1721:$B$1722,2,FALSE))=1,(A69&amp;" "&amp;B69),(B69&amp;", "&amp;A69)))))))</f>
        <v/>
      </c>
    </row>
    <row r="70" spans="1:3" x14ac:dyDescent="0.2">
      <c r="A70" s="24"/>
      <c r="B70" s="24"/>
      <c r="C70" s="43" t="str">
        <f>(IF((COUNTBLANK(A70))=1,"",(IF((COUNTBLANK($C$4))=1,"",(IF((VLOOKUP($C$4,'Name Concatenation'!$A$1721:$B$1722,2,FALSE))=1,(A70&amp;" "&amp;B70),(B70&amp;", "&amp;A70)))))))</f>
        <v/>
      </c>
    </row>
    <row r="71" spans="1:3" x14ac:dyDescent="0.2">
      <c r="A71" s="24"/>
      <c r="B71" s="24"/>
      <c r="C71" s="43" t="str">
        <f>(IF((COUNTBLANK(A71))=1,"",(IF((COUNTBLANK($C$4))=1,"",(IF((VLOOKUP($C$4,'Name Concatenation'!$A$1721:$B$1722,2,FALSE))=1,(A71&amp;" "&amp;B71),(B71&amp;", "&amp;A71)))))))</f>
        <v/>
      </c>
    </row>
    <row r="72" spans="1:3" x14ac:dyDescent="0.2">
      <c r="A72" s="24"/>
      <c r="B72" s="24"/>
      <c r="C72" s="43" t="str">
        <f>(IF((COUNTBLANK(A72))=1,"",(IF((COUNTBLANK($C$4))=1,"",(IF((VLOOKUP($C$4,'Name Concatenation'!$A$1721:$B$1722,2,FALSE))=1,(A72&amp;" "&amp;B72),(B72&amp;", "&amp;A72)))))))</f>
        <v/>
      </c>
    </row>
    <row r="73" spans="1:3" x14ac:dyDescent="0.2">
      <c r="A73" s="24"/>
      <c r="B73" s="24"/>
      <c r="C73" s="43" t="str">
        <f>(IF((COUNTBLANK(A73))=1,"",(IF((COUNTBLANK($C$4))=1,"",(IF((VLOOKUP($C$4,'Name Concatenation'!$A$1721:$B$1722,2,FALSE))=1,(A73&amp;" "&amp;B73),(B73&amp;", "&amp;A73)))))))</f>
        <v/>
      </c>
    </row>
    <row r="74" spans="1:3" x14ac:dyDescent="0.2">
      <c r="A74" s="24"/>
      <c r="B74" s="24"/>
      <c r="C74" s="43" t="str">
        <f>(IF((COUNTBLANK(A74))=1,"",(IF((COUNTBLANK($C$4))=1,"",(IF((VLOOKUP($C$4,'Name Concatenation'!$A$1721:$B$1722,2,FALSE))=1,(A74&amp;" "&amp;B74),(B74&amp;", "&amp;A74)))))))</f>
        <v/>
      </c>
    </row>
    <row r="75" spans="1:3" x14ac:dyDescent="0.2">
      <c r="A75" s="24"/>
      <c r="B75" s="24"/>
      <c r="C75" s="43" t="str">
        <f>(IF((COUNTBLANK(A75))=1,"",(IF((COUNTBLANK($C$4))=1,"",(IF((VLOOKUP($C$4,'Name Concatenation'!$A$1721:$B$1722,2,FALSE))=1,(A75&amp;" "&amp;B75),(B75&amp;", "&amp;A75)))))))</f>
        <v/>
      </c>
    </row>
    <row r="76" spans="1:3" x14ac:dyDescent="0.2">
      <c r="A76" s="24"/>
      <c r="B76" s="24"/>
      <c r="C76" s="43" t="str">
        <f>(IF((COUNTBLANK(A76))=1,"",(IF((COUNTBLANK($C$4))=1,"",(IF((VLOOKUP($C$4,'Name Concatenation'!$A$1721:$B$1722,2,FALSE))=1,(A76&amp;" "&amp;B76),(B76&amp;", "&amp;A76)))))))</f>
        <v/>
      </c>
    </row>
    <row r="77" spans="1:3" x14ac:dyDescent="0.2">
      <c r="A77" s="24"/>
      <c r="B77" s="24"/>
      <c r="C77" s="43" t="str">
        <f>(IF((COUNTBLANK(A77))=1,"",(IF((COUNTBLANK($C$4))=1,"",(IF((VLOOKUP($C$4,'Name Concatenation'!$A$1721:$B$1722,2,FALSE))=1,(A77&amp;" "&amp;B77),(B77&amp;", "&amp;A77)))))))</f>
        <v/>
      </c>
    </row>
    <row r="78" spans="1:3" x14ac:dyDescent="0.2">
      <c r="A78" s="24"/>
      <c r="B78" s="24"/>
      <c r="C78" s="43" t="str">
        <f>(IF((COUNTBLANK(A78))=1,"",(IF((COUNTBLANK($C$4))=1,"",(IF((VLOOKUP($C$4,'Name Concatenation'!$A$1721:$B$1722,2,FALSE))=1,(A78&amp;" "&amp;B78),(B78&amp;", "&amp;A78)))))))</f>
        <v/>
      </c>
    </row>
    <row r="79" spans="1:3" x14ac:dyDescent="0.2">
      <c r="A79" s="24"/>
      <c r="B79" s="24"/>
      <c r="C79" s="43" t="str">
        <f>(IF((COUNTBLANK(A79))=1,"",(IF((COUNTBLANK($C$4))=1,"",(IF((VLOOKUP($C$4,'Name Concatenation'!$A$1721:$B$1722,2,FALSE))=1,(A79&amp;" "&amp;B79),(B79&amp;", "&amp;A79)))))))</f>
        <v/>
      </c>
    </row>
    <row r="80" spans="1:3" x14ac:dyDescent="0.2">
      <c r="A80" s="24"/>
      <c r="B80" s="24"/>
      <c r="C80" s="43" t="str">
        <f>(IF((COUNTBLANK(A80))=1,"",(IF((COUNTBLANK($C$4))=1,"",(IF((VLOOKUP($C$4,'Name Concatenation'!$A$1721:$B$1722,2,FALSE))=1,(A80&amp;" "&amp;B80),(B80&amp;", "&amp;A80)))))))</f>
        <v/>
      </c>
    </row>
    <row r="81" spans="1:3" x14ac:dyDescent="0.2">
      <c r="A81" s="24"/>
      <c r="B81" s="24"/>
      <c r="C81" s="43" t="str">
        <f>(IF((COUNTBLANK(A81))=1,"",(IF((COUNTBLANK($C$4))=1,"",(IF((VLOOKUP($C$4,'Name Concatenation'!$A$1721:$B$1722,2,FALSE))=1,(A81&amp;" "&amp;B81),(B81&amp;", "&amp;A81)))))))</f>
        <v/>
      </c>
    </row>
    <row r="82" spans="1:3" x14ac:dyDescent="0.2">
      <c r="A82" s="24"/>
      <c r="B82" s="24"/>
      <c r="C82" s="43" t="str">
        <f>(IF((COUNTBLANK(A82))=1,"",(IF((COUNTBLANK($C$4))=1,"",(IF((VLOOKUP($C$4,'Name Concatenation'!$A$1721:$B$1722,2,FALSE))=1,(A82&amp;" "&amp;B82),(B82&amp;", "&amp;A82)))))))</f>
        <v/>
      </c>
    </row>
    <row r="83" spans="1:3" x14ac:dyDescent="0.2">
      <c r="A83" s="24"/>
      <c r="B83" s="24"/>
      <c r="C83" s="43" t="str">
        <f>(IF((COUNTBLANK(A83))=1,"",(IF((COUNTBLANK($C$4))=1,"",(IF((VLOOKUP($C$4,'Name Concatenation'!$A$1721:$B$1722,2,FALSE))=1,(A83&amp;" "&amp;B83),(B83&amp;", "&amp;A83)))))))</f>
        <v/>
      </c>
    </row>
    <row r="84" spans="1:3" x14ac:dyDescent="0.2">
      <c r="A84" s="24"/>
      <c r="B84" s="24"/>
      <c r="C84" s="43" t="str">
        <f>(IF((COUNTBLANK(A84))=1,"",(IF((COUNTBLANK($C$4))=1,"",(IF((VLOOKUP($C$4,'Name Concatenation'!$A$1721:$B$1722,2,FALSE))=1,(A84&amp;" "&amp;B84),(B84&amp;", "&amp;A84)))))))</f>
        <v/>
      </c>
    </row>
    <row r="85" spans="1:3" x14ac:dyDescent="0.2">
      <c r="A85" s="24"/>
      <c r="B85" s="24"/>
      <c r="C85" s="43" t="str">
        <f>(IF((COUNTBLANK(A85))=1,"",(IF((COUNTBLANK($C$4))=1,"",(IF((VLOOKUP($C$4,'Name Concatenation'!$A$1721:$B$1722,2,FALSE))=1,(A85&amp;" "&amp;B85),(B85&amp;", "&amp;A85)))))))</f>
        <v/>
      </c>
    </row>
    <row r="86" spans="1:3" x14ac:dyDescent="0.2">
      <c r="A86" s="24"/>
      <c r="B86" s="24"/>
      <c r="C86" s="43" t="str">
        <f>(IF((COUNTBLANK(A86))=1,"",(IF((COUNTBLANK($C$4))=1,"",(IF((VLOOKUP($C$4,'Name Concatenation'!$A$1721:$B$1722,2,FALSE))=1,(A86&amp;" "&amp;B86),(B86&amp;", "&amp;A86)))))))</f>
        <v/>
      </c>
    </row>
    <row r="87" spans="1:3" x14ac:dyDescent="0.2">
      <c r="A87" s="24"/>
      <c r="B87" s="24"/>
      <c r="C87" s="43" t="str">
        <f>(IF((COUNTBLANK(A87))=1,"",(IF((COUNTBLANK($C$4))=1,"",(IF((VLOOKUP($C$4,'Name Concatenation'!$A$1721:$B$1722,2,FALSE))=1,(A87&amp;" "&amp;B87),(B87&amp;", "&amp;A87)))))))</f>
        <v/>
      </c>
    </row>
    <row r="88" spans="1:3" x14ac:dyDescent="0.2">
      <c r="A88" s="24"/>
      <c r="B88" s="24"/>
      <c r="C88" s="43" t="str">
        <f>(IF((COUNTBLANK(A88))=1,"",(IF((COUNTBLANK($C$4))=1,"",(IF((VLOOKUP($C$4,'Name Concatenation'!$A$1721:$B$1722,2,FALSE))=1,(A88&amp;" "&amp;B88),(B88&amp;", "&amp;A88)))))))</f>
        <v/>
      </c>
    </row>
    <row r="89" spans="1:3" x14ac:dyDescent="0.2">
      <c r="A89" s="24"/>
      <c r="B89" s="24"/>
      <c r="C89" s="43" t="str">
        <f>(IF((COUNTBLANK(A89))=1,"",(IF((COUNTBLANK($C$4))=1,"",(IF((VLOOKUP($C$4,'Name Concatenation'!$A$1721:$B$1722,2,FALSE))=1,(A89&amp;" "&amp;B89),(B89&amp;", "&amp;A89)))))))</f>
        <v/>
      </c>
    </row>
    <row r="90" spans="1:3" x14ac:dyDescent="0.2">
      <c r="A90" s="24"/>
      <c r="B90" s="24"/>
      <c r="C90" s="43" t="str">
        <f>(IF((COUNTBLANK(A90))=1,"",(IF((COUNTBLANK($C$4))=1,"",(IF((VLOOKUP($C$4,'Name Concatenation'!$A$1721:$B$1722,2,FALSE))=1,(A90&amp;" "&amp;B90),(B90&amp;", "&amp;A90)))))))</f>
        <v/>
      </c>
    </row>
    <row r="91" spans="1:3" x14ac:dyDescent="0.2">
      <c r="A91" s="24"/>
      <c r="B91" s="24"/>
      <c r="C91" s="43" t="str">
        <f>(IF((COUNTBLANK(A91))=1,"",(IF((COUNTBLANK($C$4))=1,"",(IF((VLOOKUP($C$4,'Name Concatenation'!$A$1721:$B$1722,2,FALSE))=1,(A91&amp;" "&amp;B91),(B91&amp;", "&amp;A91)))))))</f>
        <v/>
      </c>
    </row>
    <row r="92" spans="1:3" x14ac:dyDescent="0.2">
      <c r="A92" s="24"/>
      <c r="B92" s="24"/>
      <c r="C92" s="43" t="str">
        <f>(IF((COUNTBLANK(A92))=1,"",(IF((COUNTBLANK($C$4))=1,"",(IF((VLOOKUP($C$4,'Name Concatenation'!$A$1721:$B$1722,2,FALSE))=1,(A92&amp;" "&amp;B92),(B92&amp;", "&amp;A92)))))))</f>
        <v/>
      </c>
    </row>
    <row r="93" spans="1:3" x14ac:dyDescent="0.2">
      <c r="A93" s="24"/>
      <c r="B93" s="24"/>
      <c r="C93" s="43" t="str">
        <f>(IF((COUNTBLANK(A93))=1,"",(IF((COUNTBLANK($C$4))=1,"",(IF((VLOOKUP($C$4,'Name Concatenation'!$A$1721:$B$1722,2,FALSE))=1,(A93&amp;" "&amp;B93),(B93&amp;", "&amp;A93)))))))</f>
        <v/>
      </c>
    </row>
    <row r="94" spans="1:3" x14ac:dyDescent="0.2">
      <c r="A94" s="24"/>
      <c r="B94" s="24"/>
      <c r="C94" s="43" t="str">
        <f>(IF((COUNTBLANK(A94))=1,"",(IF((COUNTBLANK($C$4))=1,"",(IF((VLOOKUP($C$4,'Name Concatenation'!$A$1721:$B$1722,2,FALSE))=1,(A94&amp;" "&amp;B94),(B94&amp;", "&amp;A94)))))))</f>
        <v/>
      </c>
    </row>
    <row r="95" spans="1:3" x14ac:dyDescent="0.2">
      <c r="A95" s="24"/>
      <c r="B95" s="24"/>
      <c r="C95" s="43" t="str">
        <f>(IF((COUNTBLANK(A95))=1,"",(IF((COUNTBLANK($C$4))=1,"",(IF((VLOOKUP($C$4,'Name Concatenation'!$A$1721:$B$1722,2,FALSE))=1,(A95&amp;" "&amp;B95),(B95&amp;", "&amp;A95)))))))</f>
        <v/>
      </c>
    </row>
    <row r="96" spans="1:3" x14ac:dyDescent="0.2">
      <c r="A96" s="24"/>
      <c r="B96" s="24"/>
      <c r="C96" s="43" t="str">
        <f>(IF((COUNTBLANK(A96))=1,"",(IF((COUNTBLANK($C$4))=1,"",(IF((VLOOKUP($C$4,'Name Concatenation'!$A$1721:$B$1722,2,FALSE))=1,(A96&amp;" "&amp;B96),(B96&amp;", "&amp;A96)))))))</f>
        <v/>
      </c>
    </row>
    <row r="97" spans="1:3" x14ac:dyDescent="0.2">
      <c r="A97" s="24"/>
      <c r="B97" s="24"/>
      <c r="C97" s="43" t="str">
        <f>(IF((COUNTBLANK(A97))=1,"",(IF((COUNTBLANK($C$4))=1,"",(IF((VLOOKUP($C$4,'Name Concatenation'!$A$1721:$B$1722,2,FALSE))=1,(A97&amp;" "&amp;B97),(B97&amp;", "&amp;A97)))))))</f>
        <v/>
      </c>
    </row>
    <row r="98" spans="1:3" x14ac:dyDescent="0.2">
      <c r="A98" s="24"/>
      <c r="B98" s="24"/>
      <c r="C98" s="43" t="str">
        <f>(IF((COUNTBLANK(A98))=1,"",(IF((COUNTBLANK($C$4))=1,"",(IF((VLOOKUP($C$4,'Name Concatenation'!$A$1721:$B$1722,2,FALSE))=1,(A98&amp;" "&amp;B98),(B98&amp;", "&amp;A98)))))))</f>
        <v/>
      </c>
    </row>
    <row r="99" spans="1:3" x14ac:dyDescent="0.2">
      <c r="A99" s="24"/>
      <c r="B99" s="24"/>
      <c r="C99" s="43" t="str">
        <f>(IF((COUNTBLANK(A99))=1,"",(IF((COUNTBLANK($C$4))=1,"",(IF((VLOOKUP($C$4,'Name Concatenation'!$A$1721:$B$1722,2,FALSE))=1,(A99&amp;" "&amp;B99),(B99&amp;", "&amp;A99)))))))</f>
        <v/>
      </c>
    </row>
    <row r="100" spans="1:3" x14ac:dyDescent="0.2">
      <c r="A100" s="24"/>
      <c r="B100" s="24"/>
      <c r="C100" s="43" t="str">
        <f>(IF((COUNTBLANK(A100))=1,"",(IF((COUNTBLANK($C$4))=1,"",(IF((VLOOKUP($C$4,'Name Concatenation'!$A$1721:$B$1722,2,FALSE))=1,(A100&amp;" "&amp;B100),(B100&amp;", "&amp;A100)))))))</f>
        <v/>
      </c>
    </row>
    <row r="101" spans="1:3" x14ac:dyDescent="0.2">
      <c r="A101" s="24"/>
      <c r="B101" s="24"/>
      <c r="C101" s="43" t="str">
        <f>(IF((COUNTBLANK(A101))=1,"",(IF((COUNTBLANK($C$4))=1,"",(IF((VLOOKUP($C$4,'Name Concatenation'!$A$1721:$B$1722,2,FALSE))=1,(A101&amp;" "&amp;B101),(B101&amp;", "&amp;A101)))))))</f>
        <v/>
      </c>
    </row>
    <row r="102" spans="1:3" x14ac:dyDescent="0.2">
      <c r="A102" s="24"/>
      <c r="B102" s="24"/>
      <c r="C102" s="43" t="str">
        <f>(IF((COUNTBLANK(A102))=1,"",(IF((COUNTBLANK($C$4))=1,"",(IF((VLOOKUP($C$4,'Name Concatenation'!$A$1721:$B$1722,2,FALSE))=1,(A102&amp;" "&amp;B102),(B102&amp;", "&amp;A102)))))))</f>
        <v/>
      </c>
    </row>
    <row r="103" spans="1:3" x14ac:dyDescent="0.2">
      <c r="A103" s="24"/>
      <c r="B103" s="24"/>
      <c r="C103" s="43" t="str">
        <f>(IF((COUNTBLANK(A103))=1,"",(IF((COUNTBLANK($C$4))=1,"",(IF((VLOOKUP($C$4,'Name Concatenation'!$A$1721:$B$1722,2,FALSE))=1,(A103&amp;" "&amp;B103),(B103&amp;", "&amp;A103)))))))</f>
        <v/>
      </c>
    </row>
    <row r="104" spans="1:3" x14ac:dyDescent="0.2">
      <c r="A104" s="24"/>
      <c r="B104" s="24"/>
      <c r="C104" s="43" t="str">
        <f>(IF((COUNTBLANK(A104))=1,"",(IF((COUNTBLANK($C$4))=1,"",(IF((VLOOKUP($C$4,'Name Concatenation'!$A$1721:$B$1722,2,FALSE))=1,(A104&amp;" "&amp;B104),(B104&amp;", "&amp;A104)))))))</f>
        <v/>
      </c>
    </row>
    <row r="105" spans="1:3" x14ac:dyDescent="0.2">
      <c r="A105" s="24"/>
      <c r="B105" s="24"/>
      <c r="C105" s="43" t="str">
        <f>(IF((COUNTBLANK(A105))=1,"",(IF((COUNTBLANK($C$4))=1,"",(IF((VLOOKUP($C$4,'Name Concatenation'!$A$1721:$B$1722,2,FALSE))=1,(A105&amp;" "&amp;B105),(B105&amp;", "&amp;A105)))))))</f>
        <v/>
      </c>
    </row>
    <row r="106" spans="1:3" x14ac:dyDescent="0.2">
      <c r="A106" s="24"/>
      <c r="B106" s="24"/>
      <c r="C106" s="43" t="str">
        <f>(IF((COUNTBLANK(A106))=1,"",(IF((COUNTBLANK($C$4))=1,"",(IF((VLOOKUP($C$4,'Name Concatenation'!$A$1721:$B$1722,2,FALSE))=1,(A106&amp;" "&amp;B106),(B106&amp;", "&amp;A106)))))))</f>
        <v/>
      </c>
    </row>
    <row r="107" spans="1:3" x14ac:dyDescent="0.2">
      <c r="A107" s="24"/>
      <c r="B107" s="24"/>
      <c r="C107" s="43" t="str">
        <f>(IF((COUNTBLANK(A107))=1,"",(IF((COUNTBLANK($C$4))=1,"",(IF((VLOOKUP($C$4,'Name Concatenation'!$A$1721:$B$1722,2,FALSE))=1,(A107&amp;" "&amp;B107),(B107&amp;", "&amp;A107)))))))</f>
        <v/>
      </c>
    </row>
    <row r="108" spans="1:3" x14ac:dyDescent="0.2">
      <c r="A108" s="24"/>
      <c r="B108" s="24"/>
      <c r="C108" s="43" t="str">
        <f>(IF((COUNTBLANK(A108))=1,"",(IF((COUNTBLANK($C$4))=1,"",(IF((VLOOKUP($C$4,'Name Concatenation'!$A$1721:$B$1722,2,FALSE))=1,(A108&amp;" "&amp;B108),(B108&amp;", "&amp;A108)))))))</f>
        <v/>
      </c>
    </row>
    <row r="109" spans="1:3" x14ac:dyDescent="0.2">
      <c r="A109" s="24"/>
      <c r="B109" s="24"/>
      <c r="C109" s="43" t="str">
        <f>(IF((COUNTBLANK(A109))=1,"",(IF((COUNTBLANK($C$4))=1,"",(IF((VLOOKUP($C$4,'Name Concatenation'!$A$1721:$B$1722,2,FALSE))=1,(A109&amp;" "&amp;B109),(B109&amp;", "&amp;A109)))))))</f>
        <v/>
      </c>
    </row>
    <row r="110" spans="1:3" x14ac:dyDescent="0.2">
      <c r="A110" s="24"/>
      <c r="B110" s="24"/>
      <c r="C110" s="43" t="str">
        <f>(IF((COUNTBLANK(A110))=1,"",(IF((COUNTBLANK($C$4))=1,"",(IF((VLOOKUP($C$4,'Name Concatenation'!$A$1721:$B$1722,2,FALSE))=1,(A110&amp;" "&amp;B110),(B110&amp;", "&amp;A110)))))))</f>
        <v/>
      </c>
    </row>
    <row r="111" spans="1:3" x14ac:dyDescent="0.2">
      <c r="A111" s="24"/>
      <c r="B111" s="24"/>
      <c r="C111" s="43" t="str">
        <f>(IF((COUNTBLANK(A111))=1,"",(IF((COUNTBLANK($C$4))=1,"",(IF((VLOOKUP($C$4,'Name Concatenation'!$A$1721:$B$1722,2,FALSE))=1,(A111&amp;" "&amp;B111),(B111&amp;", "&amp;A111)))))))</f>
        <v/>
      </c>
    </row>
    <row r="112" spans="1:3" x14ac:dyDescent="0.2">
      <c r="A112" s="24"/>
      <c r="B112" s="24"/>
      <c r="C112" s="43" t="str">
        <f>(IF((COUNTBLANK(A112))=1,"",(IF((COUNTBLANK($C$4))=1,"",(IF((VLOOKUP($C$4,'Name Concatenation'!$A$1721:$B$1722,2,FALSE))=1,(A112&amp;" "&amp;B112),(B112&amp;", "&amp;A112)))))))</f>
        <v/>
      </c>
    </row>
    <row r="113" spans="1:3" x14ac:dyDescent="0.2">
      <c r="A113" s="24"/>
      <c r="B113" s="24"/>
      <c r="C113" s="43" t="str">
        <f>(IF((COUNTBLANK(A113))=1,"",(IF((COUNTBLANK($C$4))=1,"",(IF((VLOOKUP($C$4,'Name Concatenation'!$A$1721:$B$1722,2,FALSE))=1,(A113&amp;" "&amp;B113),(B113&amp;", "&amp;A113)))))))</f>
        <v/>
      </c>
    </row>
    <row r="114" spans="1:3" x14ac:dyDescent="0.2">
      <c r="A114" s="24"/>
      <c r="B114" s="24"/>
      <c r="C114" s="43" t="str">
        <f>(IF((COUNTBLANK(A114))=1,"",(IF((COUNTBLANK($C$4))=1,"",(IF((VLOOKUP($C$4,'Name Concatenation'!$A$1721:$B$1722,2,FALSE))=1,(A114&amp;" "&amp;B114),(B114&amp;", "&amp;A114)))))))</f>
        <v/>
      </c>
    </row>
    <row r="115" spans="1:3" x14ac:dyDescent="0.2">
      <c r="A115" s="24"/>
      <c r="B115" s="24"/>
      <c r="C115" s="43" t="str">
        <f>(IF((COUNTBLANK(A115))=1,"",(IF((COUNTBLANK($C$4))=1,"",(IF((VLOOKUP($C$4,'Name Concatenation'!$A$1721:$B$1722,2,FALSE))=1,(A115&amp;" "&amp;B115),(B115&amp;", "&amp;A115)))))))</f>
        <v/>
      </c>
    </row>
    <row r="116" spans="1:3" x14ac:dyDescent="0.2">
      <c r="A116" s="24"/>
      <c r="B116" s="24"/>
      <c r="C116" s="43" t="str">
        <f>(IF((COUNTBLANK(A116))=1,"",(IF((COUNTBLANK($C$4))=1,"",(IF((VLOOKUP($C$4,'Name Concatenation'!$A$1721:$B$1722,2,FALSE))=1,(A116&amp;" "&amp;B116),(B116&amp;", "&amp;A116)))))))</f>
        <v/>
      </c>
    </row>
    <row r="117" spans="1:3" x14ac:dyDescent="0.2">
      <c r="A117" s="24"/>
      <c r="B117" s="24"/>
      <c r="C117" s="43" t="str">
        <f>(IF((COUNTBLANK(A117))=1,"",(IF((COUNTBLANK($C$4))=1,"",(IF((VLOOKUP($C$4,'Name Concatenation'!$A$1721:$B$1722,2,FALSE))=1,(A117&amp;" "&amp;B117),(B117&amp;", "&amp;A117)))))))</f>
        <v/>
      </c>
    </row>
    <row r="118" spans="1:3" x14ac:dyDescent="0.2">
      <c r="A118" s="24"/>
      <c r="B118" s="24"/>
      <c r="C118" s="43" t="str">
        <f>(IF((COUNTBLANK(A118))=1,"",(IF((COUNTBLANK($C$4))=1,"",(IF((VLOOKUP($C$4,'Name Concatenation'!$A$1721:$B$1722,2,FALSE))=1,(A118&amp;" "&amp;B118),(B118&amp;", "&amp;A118)))))))</f>
        <v/>
      </c>
    </row>
    <row r="119" spans="1:3" x14ac:dyDescent="0.2">
      <c r="A119" s="24"/>
      <c r="B119" s="24"/>
      <c r="C119" s="43" t="str">
        <f>(IF((COUNTBLANK(A119))=1,"",(IF((COUNTBLANK($C$4))=1,"",(IF((VLOOKUP($C$4,'Name Concatenation'!$A$1721:$B$1722,2,FALSE))=1,(A119&amp;" "&amp;B119),(B119&amp;", "&amp;A119)))))))</f>
        <v/>
      </c>
    </row>
    <row r="120" spans="1:3" x14ac:dyDescent="0.2">
      <c r="A120" s="24"/>
      <c r="B120" s="24"/>
      <c r="C120" s="43" t="str">
        <f>(IF((COUNTBLANK(A120))=1,"",(IF((COUNTBLANK($C$4))=1,"",(IF((VLOOKUP($C$4,'Name Concatenation'!$A$1721:$B$1722,2,FALSE))=1,(A120&amp;" "&amp;B120),(B120&amp;", "&amp;A120)))))))</f>
        <v/>
      </c>
    </row>
    <row r="121" spans="1:3" x14ac:dyDescent="0.2">
      <c r="A121" s="24"/>
      <c r="B121" s="24"/>
      <c r="C121" s="43" t="str">
        <f>(IF((COUNTBLANK(A121))=1,"",(IF((COUNTBLANK($C$4))=1,"",(IF((VLOOKUP($C$4,'Name Concatenation'!$A$1721:$B$1722,2,FALSE))=1,(A121&amp;" "&amp;B121),(B121&amp;", "&amp;A121)))))))</f>
        <v/>
      </c>
    </row>
    <row r="122" spans="1:3" x14ac:dyDescent="0.2">
      <c r="A122" s="24"/>
      <c r="B122" s="24"/>
      <c r="C122" s="43" t="str">
        <f>(IF((COUNTBLANK(A122))=1,"",(IF((COUNTBLANK($C$4))=1,"",(IF((VLOOKUP($C$4,'Name Concatenation'!$A$1721:$B$1722,2,FALSE))=1,(A122&amp;" "&amp;B122),(B122&amp;", "&amp;A122)))))))</f>
        <v/>
      </c>
    </row>
    <row r="123" spans="1:3" x14ac:dyDescent="0.2">
      <c r="A123" s="24"/>
      <c r="B123" s="24"/>
      <c r="C123" s="43" t="str">
        <f>(IF((COUNTBLANK(A123))=1,"",(IF((COUNTBLANK($C$4))=1,"",(IF((VLOOKUP($C$4,'Name Concatenation'!$A$1721:$B$1722,2,FALSE))=1,(A123&amp;" "&amp;B123),(B123&amp;", "&amp;A123)))))))</f>
        <v/>
      </c>
    </row>
    <row r="124" spans="1:3" x14ac:dyDescent="0.2">
      <c r="A124" s="24"/>
      <c r="B124" s="24"/>
      <c r="C124" s="43" t="str">
        <f>(IF((COUNTBLANK(A124))=1,"",(IF((COUNTBLANK($C$4))=1,"",(IF((VLOOKUP($C$4,'Name Concatenation'!$A$1721:$B$1722,2,FALSE))=1,(A124&amp;" "&amp;B124),(B124&amp;", "&amp;A124)))))))</f>
        <v/>
      </c>
    </row>
    <row r="125" spans="1:3" x14ac:dyDescent="0.2">
      <c r="A125" s="24"/>
      <c r="B125" s="24"/>
      <c r="C125" s="43" t="str">
        <f>(IF((COUNTBLANK(A125))=1,"",(IF((COUNTBLANK($C$4))=1,"",(IF((VLOOKUP($C$4,'Name Concatenation'!$A$1721:$B$1722,2,FALSE))=1,(A125&amp;" "&amp;B125),(B125&amp;", "&amp;A125)))))))</f>
        <v/>
      </c>
    </row>
    <row r="126" spans="1:3" x14ac:dyDescent="0.2">
      <c r="A126" s="24"/>
      <c r="B126" s="24"/>
      <c r="C126" s="43" t="str">
        <f>(IF((COUNTBLANK(A126))=1,"",(IF((COUNTBLANK($C$4))=1,"",(IF((VLOOKUP($C$4,'Name Concatenation'!$A$1721:$B$1722,2,FALSE))=1,(A126&amp;" "&amp;B126),(B126&amp;", "&amp;A126)))))))</f>
        <v/>
      </c>
    </row>
    <row r="127" spans="1:3" x14ac:dyDescent="0.2">
      <c r="A127" s="24"/>
      <c r="B127" s="24"/>
      <c r="C127" s="43" t="str">
        <f>(IF((COUNTBLANK(A127))=1,"",(IF((COUNTBLANK($C$4))=1,"",(IF((VLOOKUP($C$4,'Name Concatenation'!$A$1721:$B$1722,2,FALSE))=1,(A127&amp;" "&amp;B127),(B127&amp;", "&amp;A127)))))))</f>
        <v/>
      </c>
    </row>
    <row r="128" spans="1:3" x14ac:dyDescent="0.2">
      <c r="A128" s="24"/>
      <c r="B128" s="24"/>
      <c r="C128" s="43" t="str">
        <f>(IF((COUNTBLANK(A128))=1,"",(IF((COUNTBLANK($C$4))=1,"",(IF((VLOOKUP($C$4,'Name Concatenation'!$A$1721:$B$1722,2,FALSE))=1,(A128&amp;" "&amp;B128),(B128&amp;", "&amp;A128)))))))</f>
        <v/>
      </c>
    </row>
    <row r="129" spans="1:3" x14ac:dyDescent="0.2">
      <c r="A129" s="24"/>
      <c r="B129" s="24"/>
      <c r="C129" s="43" t="str">
        <f>(IF((COUNTBLANK(A129))=1,"",(IF((COUNTBLANK($C$4))=1,"",(IF((VLOOKUP($C$4,'Name Concatenation'!$A$1721:$B$1722,2,FALSE))=1,(A129&amp;" "&amp;B129),(B129&amp;", "&amp;A129)))))))</f>
        <v/>
      </c>
    </row>
    <row r="130" spans="1:3" x14ac:dyDescent="0.2">
      <c r="A130" s="24"/>
      <c r="B130" s="24"/>
      <c r="C130" s="43" t="str">
        <f>(IF((COUNTBLANK(A130))=1,"",(IF((COUNTBLANK($C$4))=1,"",(IF((VLOOKUP($C$4,'Name Concatenation'!$A$1721:$B$1722,2,FALSE))=1,(A130&amp;" "&amp;B130),(B130&amp;", "&amp;A130)))))))</f>
        <v/>
      </c>
    </row>
    <row r="131" spans="1:3" x14ac:dyDescent="0.2">
      <c r="A131" s="24"/>
      <c r="B131" s="24"/>
      <c r="C131" s="43" t="str">
        <f>(IF((COUNTBLANK(A131))=1,"",(IF((COUNTBLANK($C$4))=1,"",(IF((VLOOKUP($C$4,'Name Concatenation'!$A$1721:$B$1722,2,FALSE))=1,(A131&amp;" "&amp;B131),(B131&amp;", "&amp;A131)))))))</f>
        <v/>
      </c>
    </row>
    <row r="132" spans="1:3" x14ac:dyDescent="0.2">
      <c r="A132" s="24"/>
      <c r="B132" s="24"/>
      <c r="C132" s="43" t="str">
        <f>(IF((COUNTBLANK(A132))=1,"",(IF((COUNTBLANK($C$4))=1,"",(IF((VLOOKUP($C$4,'Name Concatenation'!$A$1721:$B$1722,2,FALSE))=1,(A132&amp;" "&amp;B132),(B132&amp;", "&amp;A132)))))))</f>
        <v/>
      </c>
    </row>
    <row r="133" spans="1:3" x14ac:dyDescent="0.2">
      <c r="A133" s="24"/>
      <c r="B133" s="24"/>
      <c r="C133" s="43" t="str">
        <f>(IF((COUNTBLANK(A133))=1,"",(IF((COUNTBLANK($C$4))=1,"",(IF((VLOOKUP($C$4,'Name Concatenation'!$A$1721:$B$1722,2,FALSE))=1,(A133&amp;" "&amp;B133),(B133&amp;", "&amp;A133)))))))</f>
        <v/>
      </c>
    </row>
    <row r="134" spans="1:3" x14ac:dyDescent="0.2">
      <c r="A134" s="24"/>
      <c r="B134" s="24"/>
      <c r="C134" s="43" t="str">
        <f>(IF((COUNTBLANK(A134))=1,"",(IF((COUNTBLANK($C$4))=1,"",(IF((VLOOKUP($C$4,'Name Concatenation'!$A$1721:$B$1722,2,FALSE))=1,(A134&amp;" "&amp;B134),(B134&amp;", "&amp;A134)))))))</f>
        <v/>
      </c>
    </row>
    <row r="135" spans="1:3" x14ac:dyDescent="0.2">
      <c r="A135" s="24"/>
      <c r="B135" s="24"/>
      <c r="C135" s="43" t="str">
        <f>(IF((COUNTBLANK(A135))=1,"",(IF((COUNTBLANK($C$4))=1,"",(IF((VLOOKUP($C$4,'Name Concatenation'!$A$1721:$B$1722,2,FALSE))=1,(A135&amp;" "&amp;B135),(B135&amp;", "&amp;A135)))))))</f>
        <v/>
      </c>
    </row>
    <row r="136" spans="1:3" x14ac:dyDescent="0.2">
      <c r="A136" s="24"/>
      <c r="B136" s="24"/>
      <c r="C136" s="43" t="str">
        <f>(IF((COUNTBLANK(A136))=1,"",(IF((COUNTBLANK($C$4))=1,"",(IF((VLOOKUP($C$4,'Name Concatenation'!$A$1721:$B$1722,2,FALSE))=1,(A136&amp;" "&amp;B136),(B136&amp;", "&amp;A136)))))))</f>
        <v/>
      </c>
    </row>
    <row r="137" spans="1:3" x14ac:dyDescent="0.2">
      <c r="A137" s="24"/>
      <c r="B137" s="24"/>
      <c r="C137" s="43" t="str">
        <f>(IF((COUNTBLANK(A137))=1,"",(IF((COUNTBLANK($C$4))=1,"",(IF((VLOOKUP($C$4,'Name Concatenation'!$A$1721:$B$1722,2,FALSE))=1,(A137&amp;" "&amp;B137),(B137&amp;", "&amp;A137)))))))</f>
        <v/>
      </c>
    </row>
    <row r="138" spans="1:3" x14ac:dyDescent="0.2">
      <c r="A138" s="24"/>
      <c r="B138" s="24"/>
      <c r="C138" s="43" t="str">
        <f>(IF((COUNTBLANK(A138))=1,"",(IF((COUNTBLANK($C$4))=1,"",(IF((VLOOKUP($C$4,'Name Concatenation'!$A$1721:$B$1722,2,FALSE))=1,(A138&amp;" "&amp;B138),(B138&amp;", "&amp;A138)))))))</f>
        <v/>
      </c>
    </row>
    <row r="139" spans="1:3" x14ac:dyDescent="0.2">
      <c r="A139" s="24"/>
      <c r="B139" s="24"/>
      <c r="C139" s="43" t="str">
        <f>(IF((COUNTBLANK(A139))=1,"",(IF((COUNTBLANK($C$4))=1,"",(IF((VLOOKUP($C$4,'Name Concatenation'!$A$1721:$B$1722,2,FALSE))=1,(A139&amp;" "&amp;B139),(B139&amp;", "&amp;A139)))))))</f>
        <v/>
      </c>
    </row>
    <row r="140" spans="1:3" x14ac:dyDescent="0.2">
      <c r="A140" s="24"/>
      <c r="B140" s="24"/>
      <c r="C140" s="43" t="str">
        <f>(IF((COUNTBLANK(A140))=1,"",(IF((COUNTBLANK($C$4))=1,"",(IF((VLOOKUP($C$4,'Name Concatenation'!$A$1721:$B$1722,2,FALSE))=1,(A140&amp;" "&amp;B140),(B140&amp;", "&amp;A140)))))))</f>
        <v/>
      </c>
    </row>
    <row r="141" spans="1:3" x14ac:dyDescent="0.2">
      <c r="A141" s="24"/>
      <c r="B141" s="24"/>
      <c r="C141" s="43" t="str">
        <f>(IF((COUNTBLANK(A141))=1,"",(IF((COUNTBLANK($C$4))=1,"",(IF((VLOOKUP($C$4,'Name Concatenation'!$A$1721:$B$1722,2,FALSE))=1,(A141&amp;" "&amp;B141),(B141&amp;", "&amp;A141)))))))</f>
        <v/>
      </c>
    </row>
    <row r="142" spans="1:3" x14ac:dyDescent="0.2">
      <c r="A142" s="24"/>
      <c r="B142" s="24"/>
      <c r="C142" s="43" t="str">
        <f>(IF((COUNTBLANK(A142))=1,"",(IF((COUNTBLANK($C$4))=1,"",(IF((VLOOKUP($C$4,'Name Concatenation'!$A$1721:$B$1722,2,FALSE))=1,(A142&amp;" "&amp;B142),(B142&amp;", "&amp;A142)))))))</f>
        <v/>
      </c>
    </row>
    <row r="143" spans="1:3" x14ac:dyDescent="0.2">
      <c r="A143" s="24"/>
      <c r="B143" s="24"/>
      <c r="C143" s="43" t="str">
        <f>(IF((COUNTBLANK(A143))=1,"",(IF((COUNTBLANK($C$4))=1,"",(IF((VLOOKUP($C$4,'Name Concatenation'!$A$1721:$B$1722,2,FALSE))=1,(A143&amp;" "&amp;B143),(B143&amp;", "&amp;A143)))))))</f>
        <v/>
      </c>
    </row>
    <row r="144" spans="1:3" x14ac:dyDescent="0.2">
      <c r="A144" s="24"/>
      <c r="B144" s="24"/>
      <c r="C144" s="43" t="str">
        <f>(IF((COUNTBLANK(A144))=1,"",(IF((COUNTBLANK($C$4))=1,"",(IF((VLOOKUP($C$4,'Name Concatenation'!$A$1721:$B$1722,2,FALSE))=1,(A144&amp;" "&amp;B144),(B144&amp;", "&amp;A144)))))))</f>
        <v/>
      </c>
    </row>
    <row r="145" spans="1:3" x14ac:dyDescent="0.2">
      <c r="A145" s="24"/>
      <c r="B145" s="24"/>
      <c r="C145" s="43" t="str">
        <f>(IF((COUNTBLANK(A145))=1,"",(IF((COUNTBLANK($C$4))=1,"",(IF((VLOOKUP($C$4,'Name Concatenation'!$A$1721:$B$1722,2,FALSE))=1,(A145&amp;" "&amp;B145),(B145&amp;", "&amp;A145)))))))</f>
        <v/>
      </c>
    </row>
    <row r="146" spans="1:3" x14ac:dyDescent="0.2">
      <c r="A146" s="24"/>
      <c r="B146" s="24"/>
      <c r="C146" s="43" t="str">
        <f>(IF((COUNTBLANK(A146))=1,"",(IF((COUNTBLANK($C$4))=1,"",(IF((VLOOKUP($C$4,'Name Concatenation'!$A$1721:$B$1722,2,FALSE))=1,(A146&amp;" "&amp;B146),(B146&amp;", "&amp;A146)))))))</f>
        <v/>
      </c>
    </row>
    <row r="147" spans="1:3" x14ac:dyDescent="0.2">
      <c r="A147" s="24"/>
      <c r="B147" s="24"/>
      <c r="C147" s="43" t="str">
        <f>(IF((COUNTBLANK(A147))=1,"",(IF((COUNTBLANK($C$4))=1,"",(IF((VLOOKUP($C$4,'Name Concatenation'!$A$1721:$B$1722,2,FALSE))=1,(A147&amp;" "&amp;B147),(B147&amp;", "&amp;A147)))))))</f>
        <v/>
      </c>
    </row>
    <row r="148" spans="1:3" x14ac:dyDescent="0.2">
      <c r="A148" s="24"/>
      <c r="B148" s="24"/>
      <c r="C148" s="43" t="str">
        <f>(IF((COUNTBLANK(A148))=1,"",(IF((COUNTBLANK($C$4))=1,"",(IF((VLOOKUP($C$4,'Name Concatenation'!$A$1721:$B$1722,2,FALSE))=1,(A148&amp;" "&amp;B148),(B148&amp;", "&amp;A148)))))))</f>
        <v/>
      </c>
    </row>
    <row r="149" spans="1:3" x14ac:dyDescent="0.2">
      <c r="A149" s="24"/>
      <c r="B149" s="24"/>
      <c r="C149" s="43" t="str">
        <f>(IF((COUNTBLANK(A149))=1,"",(IF((COUNTBLANK($C$4))=1,"",(IF((VLOOKUP($C$4,'Name Concatenation'!$A$1721:$B$1722,2,FALSE))=1,(A149&amp;" "&amp;B149),(B149&amp;", "&amp;A149)))))))</f>
        <v/>
      </c>
    </row>
    <row r="150" spans="1:3" x14ac:dyDescent="0.2">
      <c r="A150" s="24"/>
      <c r="B150" s="24"/>
      <c r="C150" s="43" t="str">
        <f>(IF((COUNTBLANK(A150))=1,"",(IF((COUNTBLANK($C$4))=1,"",(IF((VLOOKUP($C$4,'Name Concatenation'!$A$1721:$B$1722,2,FALSE))=1,(A150&amp;" "&amp;B150),(B150&amp;", "&amp;A150)))))))</f>
        <v/>
      </c>
    </row>
    <row r="151" spans="1:3" x14ac:dyDescent="0.2">
      <c r="A151" s="24"/>
      <c r="B151" s="24"/>
      <c r="C151" s="43" t="str">
        <f>(IF((COUNTBLANK(A151))=1,"",(IF((COUNTBLANK($C$4))=1,"",(IF((VLOOKUP($C$4,'Name Concatenation'!$A$1721:$B$1722,2,FALSE))=1,(A151&amp;" "&amp;B151),(B151&amp;", "&amp;A151)))))))</f>
        <v/>
      </c>
    </row>
    <row r="152" spans="1:3" x14ac:dyDescent="0.2">
      <c r="A152" s="24"/>
      <c r="B152" s="24"/>
      <c r="C152" s="43" t="str">
        <f>(IF((COUNTBLANK(A152))=1,"",(IF((COUNTBLANK($C$4))=1,"",(IF((VLOOKUP($C$4,'Name Concatenation'!$A$1721:$B$1722,2,FALSE))=1,(A152&amp;" "&amp;B152),(B152&amp;", "&amp;A152)))))))</f>
        <v/>
      </c>
    </row>
    <row r="153" spans="1:3" x14ac:dyDescent="0.2">
      <c r="A153" s="24"/>
      <c r="B153" s="24"/>
      <c r="C153" s="43" t="str">
        <f>(IF((COUNTBLANK(A153))=1,"",(IF((COUNTBLANK($C$4))=1,"",(IF((VLOOKUP($C$4,'Name Concatenation'!$A$1721:$B$1722,2,FALSE))=1,(A153&amp;" "&amp;B153),(B153&amp;", "&amp;A153)))))))</f>
        <v/>
      </c>
    </row>
    <row r="154" spans="1:3" x14ac:dyDescent="0.2">
      <c r="A154" s="24"/>
      <c r="B154" s="24"/>
      <c r="C154" s="43" t="str">
        <f>(IF((COUNTBLANK(A154))=1,"",(IF((COUNTBLANK($C$4))=1,"",(IF((VLOOKUP($C$4,'Name Concatenation'!$A$1721:$B$1722,2,FALSE))=1,(A154&amp;" "&amp;B154),(B154&amp;", "&amp;A154)))))))</f>
        <v/>
      </c>
    </row>
    <row r="155" spans="1:3" x14ac:dyDescent="0.2">
      <c r="A155" s="24"/>
      <c r="B155" s="24"/>
      <c r="C155" s="43" t="str">
        <f>(IF((COUNTBLANK(A155))=1,"",(IF((COUNTBLANK($C$4))=1,"",(IF((VLOOKUP($C$4,'Name Concatenation'!$A$1721:$B$1722,2,FALSE))=1,(A155&amp;" "&amp;B155),(B155&amp;", "&amp;A155)))))))</f>
        <v/>
      </c>
    </row>
    <row r="156" spans="1:3" x14ac:dyDescent="0.2">
      <c r="A156" s="24"/>
      <c r="B156" s="24"/>
      <c r="C156" s="43" t="str">
        <f>(IF((COUNTBLANK(A156))=1,"",(IF((COUNTBLANK($C$4))=1,"",(IF((VLOOKUP($C$4,'Name Concatenation'!$A$1721:$B$1722,2,FALSE))=1,(A156&amp;" "&amp;B156),(B156&amp;", "&amp;A156)))))))</f>
        <v/>
      </c>
    </row>
    <row r="157" spans="1:3" x14ac:dyDescent="0.2">
      <c r="A157" s="24"/>
      <c r="B157" s="24"/>
      <c r="C157" s="43" t="str">
        <f>(IF((COUNTBLANK(A157))=1,"",(IF((COUNTBLANK($C$4))=1,"",(IF((VLOOKUP($C$4,'Name Concatenation'!$A$1721:$B$1722,2,FALSE))=1,(A157&amp;" "&amp;B157),(B157&amp;", "&amp;A157)))))))</f>
        <v/>
      </c>
    </row>
    <row r="158" spans="1:3" x14ac:dyDescent="0.2">
      <c r="A158" s="24"/>
      <c r="B158" s="24"/>
      <c r="C158" s="43" t="str">
        <f>(IF((COUNTBLANK(A158))=1,"",(IF((COUNTBLANK($C$4))=1,"",(IF((VLOOKUP($C$4,'Name Concatenation'!$A$1721:$B$1722,2,FALSE))=1,(A158&amp;" "&amp;B158),(B158&amp;", "&amp;A158)))))))</f>
        <v/>
      </c>
    </row>
    <row r="159" spans="1:3" x14ac:dyDescent="0.2">
      <c r="A159" s="24"/>
      <c r="B159" s="24"/>
      <c r="C159" s="43" t="str">
        <f>(IF((COUNTBLANK(A159))=1,"",(IF((COUNTBLANK($C$4))=1,"",(IF((VLOOKUP($C$4,'Name Concatenation'!$A$1721:$B$1722,2,FALSE))=1,(A159&amp;" "&amp;B159),(B159&amp;", "&amp;A159)))))))</f>
        <v/>
      </c>
    </row>
    <row r="160" spans="1:3" x14ac:dyDescent="0.2">
      <c r="A160" s="24"/>
      <c r="B160" s="24"/>
      <c r="C160" s="43" t="str">
        <f>(IF((COUNTBLANK(A160))=1,"",(IF((COUNTBLANK($C$4))=1,"",(IF((VLOOKUP($C$4,'Name Concatenation'!$A$1721:$B$1722,2,FALSE))=1,(A160&amp;" "&amp;B160),(B160&amp;", "&amp;A160)))))))</f>
        <v/>
      </c>
    </row>
    <row r="161" spans="1:3" x14ac:dyDescent="0.2">
      <c r="A161" s="24"/>
      <c r="B161" s="24"/>
      <c r="C161" s="43" t="str">
        <f>(IF((COUNTBLANK(A161))=1,"",(IF((COUNTBLANK($C$4))=1,"",(IF((VLOOKUP($C$4,'Name Concatenation'!$A$1721:$B$1722,2,FALSE))=1,(A161&amp;" "&amp;B161),(B161&amp;", "&amp;A161)))))))</f>
        <v/>
      </c>
    </row>
    <row r="162" spans="1:3" x14ac:dyDescent="0.2">
      <c r="A162" s="24"/>
      <c r="B162" s="24"/>
      <c r="C162" s="43" t="str">
        <f>(IF((COUNTBLANK(A162))=1,"",(IF((COUNTBLANK($C$4))=1,"",(IF((VLOOKUP($C$4,'Name Concatenation'!$A$1721:$B$1722,2,FALSE))=1,(A162&amp;" "&amp;B162),(B162&amp;", "&amp;A162)))))))</f>
        <v/>
      </c>
    </row>
    <row r="163" spans="1:3" x14ac:dyDescent="0.2">
      <c r="A163" s="24"/>
      <c r="B163" s="24"/>
      <c r="C163" s="43" t="str">
        <f>(IF((COUNTBLANK(A163))=1,"",(IF((COUNTBLANK($C$4))=1,"",(IF((VLOOKUP($C$4,'Name Concatenation'!$A$1721:$B$1722,2,FALSE))=1,(A163&amp;" "&amp;B163),(B163&amp;", "&amp;A163)))))))</f>
        <v/>
      </c>
    </row>
    <row r="164" spans="1:3" x14ac:dyDescent="0.2">
      <c r="A164" s="24"/>
      <c r="B164" s="24"/>
      <c r="C164" s="43" t="str">
        <f>(IF((COUNTBLANK(A164))=1,"",(IF((COUNTBLANK($C$4))=1,"",(IF((VLOOKUP($C$4,'Name Concatenation'!$A$1721:$B$1722,2,FALSE))=1,(A164&amp;" "&amp;B164),(B164&amp;", "&amp;A164)))))))</f>
        <v/>
      </c>
    </row>
    <row r="165" spans="1:3" x14ac:dyDescent="0.2">
      <c r="A165" s="24"/>
      <c r="B165" s="24"/>
      <c r="C165" s="43" t="str">
        <f>(IF((COUNTBLANK(A165))=1,"",(IF((COUNTBLANK($C$4))=1,"",(IF((VLOOKUP($C$4,'Name Concatenation'!$A$1721:$B$1722,2,FALSE))=1,(A165&amp;" "&amp;B165),(B165&amp;", "&amp;A165)))))))</f>
        <v/>
      </c>
    </row>
    <row r="166" spans="1:3" x14ac:dyDescent="0.2">
      <c r="A166" s="24"/>
      <c r="B166" s="24"/>
      <c r="C166" s="43" t="str">
        <f>(IF((COUNTBLANK(A166))=1,"",(IF((COUNTBLANK($C$4))=1,"",(IF((VLOOKUP($C$4,'Name Concatenation'!$A$1721:$B$1722,2,FALSE))=1,(A166&amp;" "&amp;B166),(B166&amp;", "&amp;A166)))))))</f>
        <v/>
      </c>
    </row>
    <row r="167" spans="1:3" x14ac:dyDescent="0.2">
      <c r="A167" s="24"/>
      <c r="B167" s="24"/>
      <c r="C167" s="43" t="str">
        <f>(IF((COUNTBLANK(A167))=1,"",(IF((COUNTBLANK($C$4))=1,"",(IF((VLOOKUP($C$4,'Name Concatenation'!$A$1721:$B$1722,2,FALSE))=1,(A167&amp;" "&amp;B167),(B167&amp;", "&amp;A167)))))))</f>
        <v/>
      </c>
    </row>
    <row r="168" spans="1:3" x14ac:dyDescent="0.2">
      <c r="A168" s="24"/>
      <c r="B168" s="24"/>
      <c r="C168" s="43" t="str">
        <f>(IF((COUNTBLANK(A168))=1,"",(IF((COUNTBLANK($C$4))=1,"",(IF((VLOOKUP($C$4,'Name Concatenation'!$A$1721:$B$1722,2,FALSE))=1,(A168&amp;" "&amp;B168),(B168&amp;", "&amp;A168)))))))</f>
        <v/>
      </c>
    </row>
    <row r="169" spans="1:3" x14ac:dyDescent="0.2">
      <c r="A169" s="24"/>
      <c r="B169" s="24"/>
      <c r="C169" s="43" t="str">
        <f>(IF((COUNTBLANK(A169))=1,"",(IF((COUNTBLANK($C$4))=1,"",(IF((VLOOKUP($C$4,'Name Concatenation'!$A$1721:$B$1722,2,FALSE))=1,(A169&amp;" "&amp;B169),(B169&amp;", "&amp;A169)))))))</f>
        <v/>
      </c>
    </row>
    <row r="170" spans="1:3" x14ac:dyDescent="0.2">
      <c r="A170" s="24"/>
      <c r="B170" s="24"/>
      <c r="C170" s="43" t="str">
        <f>(IF((COUNTBLANK(A170))=1,"",(IF((COUNTBLANK($C$4))=1,"",(IF((VLOOKUP($C$4,'Name Concatenation'!$A$1721:$B$1722,2,FALSE))=1,(A170&amp;" "&amp;B170),(B170&amp;", "&amp;A170)))))))</f>
        <v/>
      </c>
    </row>
    <row r="171" spans="1:3" x14ac:dyDescent="0.2">
      <c r="A171" s="24"/>
      <c r="B171" s="24"/>
      <c r="C171" s="43" t="str">
        <f>(IF((COUNTBLANK(A171))=1,"",(IF((COUNTBLANK($C$4))=1,"",(IF((VLOOKUP($C$4,'Name Concatenation'!$A$1721:$B$1722,2,FALSE))=1,(A171&amp;" "&amp;B171),(B171&amp;", "&amp;A171)))))))</f>
        <v/>
      </c>
    </row>
    <row r="172" spans="1:3" x14ac:dyDescent="0.2">
      <c r="A172" s="24"/>
      <c r="B172" s="24"/>
      <c r="C172" s="43" t="str">
        <f>(IF((COUNTBLANK(A172))=1,"",(IF((COUNTBLANK($C$4))=1,"",(IF((VLOOKUP($C$4,'Name Concatenation'!$A$1721:$B$1722,2,FALSE))=1,(A172&amp;" "&amp;B172),(B172&amp;", "&amp;A172)))))))</f>
        <v/>
      </c>
    </row>
    <row r="173" spans="1:3" x14ac:dyDescent="0.2">
      <c r="A173" s="24"/>
      <c r="B173" s="24"/>
      <c r="C173" s="43" t="str">
        <f>(IF((COUNTBLANK(A173))=1,"",(IF((COUNTBLANK($C$4))=1,"",(IF((VLOOKUP($C$4,'Name Concatenation'!$A$1721:$B$1722,2,FALSE))=1,(A173&amp;" "&amp;B173),(B173&amp;", "&amp;A173)))))))</f>
        <v/>
      </c>
    </row>
    <row r="174" spans="1:3" x14ac:dyDescent="0.2">
      <c r="A174" s="24"/>
      <c r="B174" s="24"/>
      <c r="C174" s="43" t="str">
        <f>(IF((COUNTBLANK(A174))=1,"",(IF((COUNTBLANK($C$4))=1,"",(IF((VLOOKUP($C$4,'Name Concatenation'!$A$1721:$B$1722,2,FALSE))=1,(A174&amp;" "&amp;B174),(B174&amp;", "&amp;A174)))))))</f>
        <v/>
      </c>
    </row>
    <row r="175" spans="1:3" x14ac:dyDescent="0.2">
      <c r="A175" s="24"/>
      <c r="B175" s="24"/>
      <c r="C175" s="43" t="str">
        <f>(IF((COUNTBLANK(A175))=1,"",(IF((COUNTBLANK($C$4))=1,"",(IF((VLOOKUP($C$4,'Name Concatenation'!$A$1721:$B$1722,2,FALSE))=1,(A175&amp;" "&amp;B175),(B175&amp;", "&amp;A175)))))))</f>
        <v/>
      </c>
    </row>
    <row r="176" spans="1:3" x14ac:dyDescent="0.2">
      <c r="A176" s="24"/>
      <c r="B176" s="24"/>
      <c r="C176" s="43" t="str">
        <f>(IF((COUNTBLANK(A176))=1,"",(IF((COUNTBLANK($C$4))=1,"",(IF((VLOOKUP($C$4,'Name Concatenation'!$A$1721:$B$1722,2,FALSE))=1,(A176&amp;" "&amp;B176),(B176&amp;", "&amp;A176)))))))</f>
        <v/>
      </c>
    </row>
    <row r="177" spans="1:3" x14ac:dyDescent="0.2">
      <c r="A177" s="24"/>
      <c r="B177" s="24"/>
      <c r="C177" s="43" t="str">
        <f>(IF((COUNTBLANK(A177))=1,"",(IF((COUNTBLANK($C$4))=1,"",(IF((VLOOKUP($C$4,'Name Concatenation'!$A$1721:$B$1722,2,FALSE))=1,(A177&amp;" "&amp;B177),(B177&amp;", "&amp;A177)))))))</f>
        <v/>
      </c>
    </row>
    <row r="178" spans="1:3" x14ac:dyDescent="0.2">
      <c r="A178" s="24"/>
      <c r="B178" s="24"/>
      <c r="C178" s="43" t="str">
        <f>(IF((COUNTBLANK(A178))=1,"",(IF((COUNTBLANK($C$4))=1,"",(IF((VLOOKUP($C$4,'Name Concatenation'!$A$1721:$B$1722,2,FALSE))=1,(A178&amp;" "&amp;B178),(B178&amp;", "&amp;A178)))))))</f>
        <v/>
      </c>
    </row>
    <row r="179" spans="1:3" x14ac:dyDescent="0.2">
      <c r="A179" s="24"/>
      <c r="B179" s="24"/>
      <c r="C179" s="43" t="str">
        <f>(IF((COUNTBLANK(A179))=1,"",(IF((COUNTBLANK($C$4))=1,"",(IF((VLOOKUP($C$4,'Name Concatenation'!$A$1721:$B$1722,2,FALSE))=1,(A179&amp;" "&amp;B179),(B179&amp;", "&amp;A179)))))))</f>
        <v/>
      </c>
    </row>
    <row r="180" spans="1:3" x14ac:dyDescent="0.2">
      <c r="A180" s="24"/>
      <c r="B180" s="24"/>
      <c r="C180" s="43" t="str">
        <f>(IF((COUNTBLANK(A180))=1,"",(IF((COUNTBLANK($C$4))=1,"",(IF((VLOOKUP($C$4,'Name Concatenation'!$A$1721:$B$1722,2,FALSE))=1,(A180&amp;" "&amp;B180),(B180&amp;", "&amp;A180)))))))</f>
        <v/>
      </c>
    </row>
    <row r="181" spans="1:3" x14ac:dyDescent="0.2">
      <c r="A181" s="24"/>
      <c r="B181" s="24"/>
      <c r="C181" s="43" t="str">
        <f>(IF((COUNTBLANK(A181))=1,"",(IF((COUNTBLANK($C$4))=1,"",(IF((VLOOKUP($C$4,'Name Concatenation'!$A$1721:$B$1722,2,FALSE))=1,(A181&amp;" "&amp;B181),(B181&amp;", "&amp;A181)))))))</f>
        <v/>
      </c>
    </row>
    <row r="182" spans="1:3" x14ac:dyDescent="0.2">
      <c r="A182" s="24"/>
      <c r="B182" s="24"/>
      <c r="C182" s="43" t="str">
        <f>(IF((COUNTBLANK(A182))=1,"",(IF((COUNTBLANK($C$4))=1,"",(IF((VLOOKUP($C$4,'Name Concatenation'!$A$1721:$B$1722,2,FALSE))=1,(A182&amp;" "&amp;B182),(B182&amp;", "&amp;A182)))))))</f>
        <v/>
      </c>
    </row>
    <row r="183" spans="1:3" x14ac:dyDescent="0.2">
      <c r="A183" s="24"/>
      <c r="B183" s="24"/>
      <c r="C183" s="43" t="str">
        <f>(IF((COUNTBLANK(A183))=1,"",(IF((COUNTBLANK($C$4))=1,"",(IF((VLOOKUP($C$4,'Name Concatenation'!$A$1721:$B$1722,2,FALSE))=1,(A183&amp;" "&amp;B183),(B183&amp;", "&amp;A183)))))))</f>
        <v/>
      </c>
    </row>
    <row r="184" spans="1:3" x14ac:dyDescent="0.2">
      <c r="A184" s="24"/>
      <c r="B184" s="24"/>
      <c r="C184" s="43" t="str">
        <f>(IF((COUNTBLANK(A184))=1,"",(IF((COUNTBLANK($C$4))=1,"",(IF((VLOOKUP($C$4,'Name Concatenation'!$A$1721:$B$1722,2,FALSE))=1,(A184&amp;" "&amp;B184),(B184&amp;", "&amp;A184)))))))</f>
        <v/>
      </c>
    </row>
    <row r="185" spans="1:3" x14ac:dyDescent="0.2">
      <c r="A185" s="24"/>
      <c r="B185" s="24"/>
      <c r="C185" s="43" t="str">
        <f>(IF((COUNTBLANK(A185))=1,"",(IF((COUNTBLANK($C$4))=1,"",(IF((VLOOKUP($C$4,'Name Concatenation'!$A$1721:$B$1722,2,FALSE))=1,(A185&amp;" "&amp;B185),(B185&amp;", "&amp;A185)))))))</f>
        <v/>
      </c>
    </row>
    <row r="186" spans="1:3" x14ac:dyDescent="0.2">
      <c r="A186" s="24"/>
      <c r="B186" s="24"/>
      <c r="C186" s="43" t="str">
        <f>(IF((COUNTBLANK(A186))=1,"",(IF((COUNTBLANK($C$4))=1,"",(IF((VLOOKUP($C$4,'Name Concatenation'!$A$1721:$B$1722,2,FALSE))=1,(A186&amp;" "&amp;B186),(B186&amp;", "&amp;A186)))))))</f>
        <v/>
      </c>
    </row>
    <row r="187" spans="1:3" x14ac:dyDescent="0.2">
      <c r="A187" s="24"/>
      <c r="B187" s="24"/>
      <c r="C187" s="43" t="str">
        <f>(IF((COUNTBLANK(A187))=1,"",(IF((COUNTBLANK($C$4))=1,"",(IF((VLOOKUP($C$4,'Name Concatenation'!$A$1721:$B$1722,2,FALSE))=1,(A187&amp;" "&amp;B187),(B187&amp;", "&amp;A187)))))))</f>
        <v/>
      </c>
    </row>
    <row r="188" spans="1:3" x14ac:dyDescent="0.2">
      <c r="A188" s="24"/>
      <c r="B188" s="24"/>
      <c r="C188" s="43" t="str">
        <f>(IF((COUNTBLANK(A188))=1,"",(IF((COUNTBLANK($C$4))=1,"",(IF((VLOOKUP($C$4,'Name Concatenation'!$A$1721:$B$1722,2,FALSE))=1,(A188&amp;" "&amp;B188),(B188&amp;", "&amp;A188)))))))</f>
        <v/>
      </c>
    </row>
    <row r="189" spans="1:3" x14ac:dyDescent="0.2">
      <c r="A189" s="24"/>
      <c r="B189" s="24"/>
      <c r="C189" s="43" t="str">
        <f>(IF((COUNTBLANK(A189))=1,"",(IF((COUNTBLANK($C$4))=1,"",(IF((VLOOKUP($C$4,'Name Concatenation'!$A$1721:$B$1722,2,FALSE))=1,(A189&amp;" "&amp;B189),(B189&amp;", "&amp;A189)))))))</f>
        <v/>
      </c>
    </row>
    <row r="190" spans="1:3" x14ac:dyDescent="0.2">
      <c r="A190" s="24"/>
      <c r="B190" s="24"/>
      <c r="C190" s="43" t="str">
        <f>(IF((COUNTBLANK(A190))=1,"",(IF((COUNTBLANK($C$4))=1,"",(IF((VLOOKUP($C$4,'Name Concatenation'!$A$1721:$B$1722,2,FALSE))=1,(A190&amp;" "&amp;B190),(B190&amp;", "&amp;A190)))))))</f>
        <v/>
      </c>
    </row>
    <row r="191" spans="1:3" x14ac:dyDescent="0.2">
      <c r="A191" s="24"/>
      <c r="B191" s="24"/>
      <c r="C191" s="43" t="str">
        <f>(IF((COUNTBLANK(A191))=1,"",(IF((COUNTBLANK($C$4))=1,"",(IF((VLOOKUP($C$4,'Name Concatenation'!$A$1721:$B$1722,2,FALSE))=1,(A191&amp;" "&amp;B191),(B191&amp;", "&amp;A191)))))))</f>
        <v/>
      </c>
    </row>
    <row r="192" spans="1:3" x14ac:dyDescent="0.2">
      <c r="A192" s="24"/>
      <c r="B192" s="24"/>
      <c r="C192" s="43" t="str">
        <f>(IF((COUNTBLANK(A192))=1,"",(IF((COUNTBLANK($C$4))=1,"",(IF((VLOOKUP($C$4,'Name Concatenation'!$A$1721:$B$1722,2,FALSE))=1,(A192&amp;" "&amp;B192),(B192&amp;", "&amp;A192)))))))</f>
        <v/>
      </c>
    </row>
    <row r="193" spans="1:3" x14ac:dyDescent="0.2">
      <c r="A193" s="24"/>
      <c r="B193" s="24"/>
      <c r="C193" s="43" t="str">
        <f>(IF((COUNTBLANK(A193))=1,"",(IF((COUNTBLANK($C$4))=1,"",(IF((VLOOKUP($C$4,'Name Concatenation'!$A$1721:$B$1722,2,FALSE))=1,(A193&amp;" "&amp;B193),(B193&amp;", "&amp;A193)))))))</f>
        <v/>
      </c>
    </row>
    <row r="194" spans="1:3" x14ac:dyDescent="0.2">
      <c r="A194" s="24"/>
      <c r="B194" s="24"/>
      <c r="C194" s="43" t="str">
        <f>(IF((COUNTBLANK(A194))=1,"",(IF((COUNTBLANK($C$4))=1,"",(IF((VLOOKUP($C$4,'Name Concatenation'!$A$1721:$B$1722,2,FALSE))=1,(A194&amp;" "&amp;B194),(B194&amp;", "&amp;A194)))))))</f>
        <v/>
      </c>
    </row>
    <row r="195" spans="1:3" x14ac:dyDescent="0.2">
      <c r="A195" s="24"/>
      <c r="B195" s="24"/>
      <c r="C195" s="43" t="str">
        <f>(IF((COUNTBLANK(A195))=1,"",(IF((COUNTBLANK($C$4))=1,"",(IF((VLOOKUP($C$4,'Name Concatenation'!$A$1721:$B$1722,2,FALSE))=1,(A195&amp;" "&amp;B195),(B195&amp;", "&amp;A195)))))))</f>
        <v/>
      </c>
    </row>
    <row r="196" spans="1:3" x14ac:dyDescent="0.2">
      <c r="A196" s="24"/>
      <c r="B196" s="24"/>
      <c r="C196" s="43" t="str">
        <f>(IF((COUNTBLANK(A196))=1,"",(IF((COUNTBLANK($C$4))=1,"",(IF((VLOOKUP($C$4,'Name Concatenation'!$A$1721:$B$1722,2,FALSE))=1,(A196&amp;" "&amp;B196),(B196&amp;", "&amp;A196)))))))</f>
        <v/>
      </c>
    </row>
    <row r="197" spans="1:3" x14ac:dyDescent="0.2">
      <c r="A197" s="24"/>
      <c r="B197" s="24"/>
      <c r="C197" s="43" t="str">
        <f>(IF((COUNTBLANK(A197))=1,"",(IF((COUNTBLANK($C$4))=1,"",(IF((VLOOKUP($C$4,'Name Concatenation'!$A$1721:$B$1722,2,FALSE))=1,(A197&amp;" "&amp;B197),(B197&amp;", "&amp;A197)))))))</f>
        <v/>
      </c>
    </row>
    <row r="198" spans="1:3" x14ac:dyDescent="0.2">
      <c r="A198" s="24"/>
      <c r="B198" s="24"/>
      <c r="C198" s="43" t="str">
        <f>(IF((COUNTBLANK(A198))=1,"",(IF((COUNTBLANK($C$4))=1,"",(IF((VLOOKUP($C$4,'Name Concatenation'!$A$1721:$B$1722,2,FALSE))=1,(A198&amp;" "&amp;B198),(B198&amp;", "&amp;A198)))))))</f>
        <v/>
      </c>
    </row>
    <row r="199" spans="1:3" x14ac:dyDescent="0.2">
      <c r="A199" s="24"/>
      <c r="B199" s="24"/>
      <c r="C199" s="43" t="str">
        <f>(IF((COUNTBLANK(A199))=1,"",(IF((COUNTBLANK($C$4))=1,"",(IF((VLOOKUP($C$4,'Name Concatenation'!$A$1721:$B$1722,2,FALSE))=1,(A199&amp;" "&amp;B199),(B199&amp;", "&amp;A199)))))))</f>
        <v/>
      </c>
    </row>
    <row r="200" spans="1:3" x14ac:dyDescent="0.2">
      <c r="A200" s="24"/>
      <c r="B200" s="24"/>
      <c r="C200" s="43" t="str">
        <f>(IF((COUNTBLANK(A200))=1,"",(IF((COUNTBLANK($C$4))=1,"",(IF((VLOOKUP($C$4,'Name Concatenation'!$A$1721:$B$1722,2,FALSE))=1,(A200&amp;" "&amp;B200),(B200&amp;", "&amp;A200)))))))</f>
        <v/>
      </c>
    </row>
    <row r="201" spans="1:3" x14ac:dyDescent="0.2">
      <c r="A201" s="24"/>
      <c r="B201" s="24"/>
      <c r="C201" s="43" t="str">
        <f>(IF((COUNTBLANK(A201))=1,"",(IF((COUNTBLANK($C$4))=1,"",(IF((VLOOKUP($C$4,'Name Concatenation'!$A$1721:$B$1722,2,FALSE))=1,(A201&amp;" "&amp;B201),(B201&amp;", "&amp;A201)))))))</f>
        <v/>
      </c>
    </row>
    <row r="202" spans="1:3" x14ac:dyDescent="0.2">
      <c r="A202" s="24"/>
      <c r="B202" s="24"/>
      <c r="C202" s="43" t="str">
        <f>(IF((COUNTBLANK(A202))=1,"",(IF((COUNTBLANK($C$4))=1,"",(IF((VLOOKUP($C$4,'Name Concatenation'!$A$1721:$B$1722,2,FALSE))=1,(A202&amp;" "&amp;B202),(B202&amp;", "&amp;A202)))))))</f>
        <v/>
      </c>
    </row>
    <row r="203" spans="1:3" x14ac:dyDescent="0.2">
      <c r="A203" s="24"/>
      <c r="B203" s="24"/>
      <c r="C203" s="43" t="str">
        <f>(IF((COUNTBLANK(A203))=1,"",(IF((COUNTBLANK($C$4))=1,"",(IF((VLOOKUP($C$4,'Name Concatenation'!$A$1721:$B$1722,2,FALSE))=1,(A203&amp;" "&amp;B203),(B203&amp;", "&amp;A203)))))))</f>
        <v/>
      </c>
    </row>
    <row r="204" spans="1:3" x14ac:dyDescent="0.2">
      <c r="A204" s="24"/>
      <c r="B204" s="24"/>
      <c r="C204" s="43" t="str">
        <f>(IF((COUNTBLANK(A204))=1,"",(IF((COUNTBLANK($C$4))=1,"",(IF((VLOOKUP($C$4,'Name Concatenation'!$A$1721:$B$1722,2,FALSE))=1,(A204&amp;" "&amp;B204),(B204&amp;", "&amp;A204)))))))</f>
        <v/>
      </c>
    </row>
    <row r="205" spans="1:3" x14ac:dyDescent="0.2">
      <c r="A205" s="24"/>
      <c r="B205" s="24"/>
      <c r="C205" s="43" t="str">
        <f>(IF((COUNTBLANK(A205))=1,"",(IF((COUNTBLANK($C$4))=1,"",(IF((VLOOKUP($C$4,'Name Concatenation'!$A$1721:$B$1722,2,FALSE))=1,(A205&amp;" "&amp;B205),(B205&amp;", "&amp;A205)))))))</f>
        <v/>
      </c>
    </row>
    <row r="206" spans="1:3" x14ac:dyDescent="0.2">
      <c r="A206" s="24"/>
      <c r="B206" s="24"/>
      <c r="C206" s="43" t="str">
        <f>(IF((COUNTBLANK(A206))=1,"",(IF((COUNTBLANK($C$4))=1,"",(IF((VLOOKUP($C$4,'Name Concatenation'!$A$1721:$B$1722,2,FALSE))=1,(A206&amp;" "&amp;B206),(B206&amp;", "&amp;A206)))))))</f>
        <v/>
      </c>
    </row>
    <row r="207" spans="1:3" x14ac:dyDescent="0.2">
      <c r="A207" s="24"/>
      <c r="B207" s="24"/>
      <c r="C207" s="43" t="str">
        <f>(IF((COUNTBLANK(A207))=1,"",(IF((COUNTBLANK($C$4))=1,"",(IF((VLOOKUP($C$4,'Name Concatenation'!$A$1721:$B$1722,2,FALSE))=1,(A207&amp;" "&amp;B207),(B207&amp;", "&amp;A207)))))))</f>
        <v/>
      </c>
    </row>
    <row r="208" spans="1:3" x14ac:dyDescent="0.2">
      <c r="A208" s="24"/>
      <c r="B208" s="24"/>
      <c r="C208" s="43" t="str">
        <f>(IF((COUNTBLANK(A208))=1,"",(IF((COUNTBLANK($C$4))=1,"",(IF((VLOOKUP($C$4,'Name Concatenation'!$A$1721:$B$1722,2,FALSE))=1,(A208&amp;" "&amp;B208),(B208&amp;", "&amp;A208)))))))</f>
        <v/>
      </c>
    </row>
    <row r="209" spans="1:3" x14ac:dyDescent="0.2">
      <c r="A209" s="24"/>
      <c r="B209" s="24"/>
      <c r="C209" s="43" t="str">
        <f>(IF((COUNTBLANK(A209))=1,"",(IF((COUNTBLANK($C$4))=1,"",(IF((VLOOKUP($C$4,'Name Concatenation'!$A$1721:$B$1722,2,FALSE))=1,(A209&amp;" "&amp;B209),(B209&amp;", "&amp;A209)))))))</f>
        <v/>
      </c>
    </row>
    <row r="210" spans="1:3" x14ac:dyDescent="0.2">
      <c r="A210" s="24"/>
      <c r="B210" s="24"/>
      <c r="C210" s="43" t="str">
        <f>(IF((COUNTBLANK(A210))=1,"",(IF((COUNTBLANK($C$4))=1,"",(IF((VLOOKUP($C$4,'Name Concatenation'!$A$1721:$B$1722,2,FALSE))=1,(A210&amp;" "&amp;B210),(B210&amp;", "&amp;A210)))))))</f>
        <v/>
      </c>
    </row>
    <row r="211" spans="1:3" x14ac:dyDescent="0.2">
      <c r="A211" s="24"/>
      <c r="B211" s="24"/>
      <c r="C211" s="43" t="str">
        <f>(IF((COUNTBLANK(A211))=1,"",(IF((COUNTBLANK($C$4))=1,"",(IF((VLOOKUP($C$4,'Name Concatenation'!$A$1721:$B$1722,2,FALSE))=1,(A211&amp;" "&amp;B211),(B211&amp;", "&amp;A211)))))))</f>
        <v/>
      </c>
    </row>
    <row r="212" spans="1:3" x14ac:dyDescent="0.2">
      <c r="A212" s="24"/>
      <c r="B212" s="24"/>
      <c r="C212" s="43" t="str">
        <f>(IF((COUNTBLANK(A212))=1,"",(IF((COUNTBLANK($C$4))=1,"",(IF((VLOOKUP($C$4,'Name Concatenation'!$A$1721:$B$1722,2,FALSE))=1,(A212&amp;" "&amp;B212),(B212&amp;", "&amp;A212)))))))</f>
        <v/>
      </c>
    </row>
    <row r="213" spans="1:3" x14ac:dyDescent="0.2">
      <c r="A213" s="24"/>
      <c r="B213" s="24"/>
      <c r="C213" s="43" t="str">
        <f>(IF((COUNTBLANK(A213))=1,"",(IF((COUNTBLANK($C$4))=1,"",(IF((VLOOKUP($C$4,'Name Concatenation'!$A$1721:$B$1722,2,FALSE))=1,(A213&amp;" "&amp;B213),(B213&amp;", "&amp;A213)))))))</f>
        <v/>
      </c>
    </row>
    <row r="214" spans="1:3" x14ac:dyDescent="0.2">
      <c r="A214" s="24"/>
      <c r="B214" s="24"/>
      <c r="C214" s="43" t="str">
        <f>(IF((COUNTBLANK(A214))=1,"",(IF((COUNTBLANK($C$4))=1,"",(IF((VLOOKUP($C$4,'Name Concatenation'!$A$1721:$B$1722,2,FALSE))=1,(A214&amp;" "&amp;B214),(B214&amp;", "&amp;A214)))))))</f>
        <v/>
      </c>
    </row>
    <row r="215" spans="1:3" x14ac:dyDescent="0.2">
      <c r="A215" s="24"/>
      <c r="B215" s="24"/>
      <c r="C215" s="43" t="str">
        <f>(IF((COUNTBLANK(A215))=1,"",(IF((COUNTBLANK($C$4))=1,"",(IF((VLOOKUP($C$4,'Name Concatenation'!$A$1721:$B$1722,2,FALSE))=1,(A215&amp;" "&amp;B215),(B215&amp;", "&amp;A215)))))))</f>
        <v/>
      </c>
    </row>
    <row r="216" spans="1:3" x14ac:dyDescent="0.2">
      <c r="A216" s="24"/>
      <c r="B216" s="24"/>
      <c r="C216" s="43" t="str">
        <f>(IF((COUNTBLANK(A216))=1,"",(IF((COUNTBLANK($C$4))=1,"",(IF((VLOOKUP($C$4,'Name Concatenation'!$A$1721:$B$1722,2,FALSE))=1,(A216&amp;" "&amp;B216),(B216&amp;", "&amp;A216)))))))</f>
        <v/>
      </c>
    </row>
    <row r="217" spans="1:3" x14ac:dyDescent="0.2">
      <c r="A217" s="24"/>
      <c r="B217" s="24"/>
      <c r="C217" s="43" t="str">
        <f>(IF((COUNTBLANK(A217))=1,"",(IF((COUNTBLANK($C$4))=1,"",(IF((VLOOKUP($C$4,'Name Concatenation'!$A$1721:$B$1722,2,FALSE))=1,(A217&amp;" "&amp;B217),(B217&amp;", "&amp;A217)))))))</f>
        <v/>
      </c>
    </row>
    <row r="218" spans="1:3" x14ac:dyDescent="0.2">
      <c r="A218" s="24"/>
      <c r="B218" s="24"/>
      <c r="C218" s="43" t="str">
        <f>(IF((COUNTBLANK(A218))=1,"",(IF((COUNTBLANK($C$4))=1,"",(IF((VLOOKUP($C$4,'Name Concatenation'!$A$1721:$B$1722,2,FALSE))=1,(A218&amp;" "&amp;B218),(B218&amp;", "&amp;A218)))))))</f>
        <v/>
      </c>
    </row>
    <row r="219" spans="1:3" x14ac:dyDescent="0.2">
      <c r="A219" s="24"/>
      <c r="B219" s="24"/>
      <c r="C219" s="43" t="str">
        <f>(IF((COUNTBLANK(A219))=1,"",(IF((COUNTBLANK($C$4))=1,"",(IF((VLOOKUP($C$4,'Name Concatenation'!$A$1721:$B$1722,2,FALSE))=1,(A219&amp;" "&amp;B219),(B219&amp;", "&amp;A219)))))))</f>
        <v/>
      </c>
    </row>
    <row r="220" spans="1:3" x14ac:dyDescent="0.2">
      <c r="A220" s="24"/>
      <c r="B220" s="24"/>
      <c r="C220" s="43" t="str">
        <f>(IF((COUNTBLANK(A220))=1,"",(IF((COUNTBLANK($C$4))=1,"",(IF((VLOOKUP($C$4,'Name Concatenation'!$A$1721:$B$1722,2,FALSE))=1,(A220&amp;" "&amp;B220),(B220&amp;", "&amp;A220)))))))</f>
        <v/>
      </c>
    </row>
    <row r="221" spans="1:3" x14ac:dyDescent="0.2">
      <c r="A221" s="24"/>
      <c r="B221" s="24"/>
      <c r="C221" s="43" t="str">
        <f>(IF((COUNTBLANK(A221))=1,"",(IF((COUNTBLANK($C$4))=1,"",(IF((VLOOKUP($C$4,'Name Concatenation'!$A$1721:$B$1722,2,FALSE))=1,(A221&amp;" "&amp;B221),(B221&amp;", "&amp;A221)))))))</f>
        <v/>
      </c>
    </row>
    <row r="222" spans="1:3" x14ac:dyDescent="0.2">
      <c r="A222" s="24"/>
      <c r="B222" s="24"/>
      <c r="C222" s="43" t="str">
        <f>(IF((COUNTBLANK(A222))=1,"",(IF((COUNTBLANK($C$4))=1,"",(IF((VLOOKUP($C$4,'Name Concatenation'!$A$1721:$B$1722,2,FALSE))=1,(A222&amp;" "&amp;B222),(B222&amp;", "&amp;A222)))))))</f>
        <v/>
      </c>
    </row>
    <row r="223" spans="1:3" x14ac:dyDescent="0.2">
      <c r="A223" s="24"/>
      <c r="B223" s="24"/>
      <c r="C223" s="43" t="str">
        <f>(IF((COUNTBLANK(A223))=1,"",(IF((COUNTBLANK($C$4))=1,"",(IF((VLOOKUP($C$4,'Name Concatenation'!$A$1721:$B$1722,2,FALSE))=1,(A223&amp;" "&amp;B223),(B223&amp;", "&amp;A223)))))))</f>
        <v/>
      </c>
    </row>
    <row r="224" spans="1:3" x14ac:dyDescent="0.2">
      <c r="A224" s="24"/>
      <c r="B224" s="24"/>
      <c r="C224" s="43" t="str">
        <f>(IF((COUNTBLANK(A224))=1,"",(IF((COUNTBLANK($C$4))=1,"",(IF((VLOOKUP($C$4,'Name Concatenation'!$A$1721:$B$1722,2,FALSE))=1,(A224&amp;" "&amp;B224),(B224&amp;", "&amp;A224)))))))</f>
        <v/>
      </c>
    </row>
    <row r="225" spans="1:3" x14ac:dyDescent="0.2">
      <c r="A225" s="24"/>
      <c r="B225" s="24"/>
      <c r="C225" s="43" t="str">
        <f>(IF((COUNTBLANK(A225))=1,"",(IF((COUNTBLANK($C$4))=1,"",(IF((VLOOKUP($C$4,'Name Concatenation'!$A$1721:$B$1722,2,FALSE))=1,(A225&amp;" "&amp;B225),(B225&amp;", "&amp;A225)))))))</f>
        <v/>
      </c>
    </row>
    <row r="226" spans="1:3" x14ac:dyDescent="0.2">
      <c r="A226" s="24"/>
      <c r="B226" s="24"/>
      <c r="C226" s="43" t="str">
        <f>(IF((COUNTBLANK(A226))=1,"",(IF((COUNTBLANK($C$4))=1,"",(IF((VLOOKUP($C$4,'Name Concatenation'!$A$1721:$B$1722,2,FALSE))=1,(A226&amp;" "&amp;B226),(B226&amp;", "&amp;A226)))))))</f>
        <v/>
      </c>
    </row>
    <row r="227" spans="1:3" x14ac:dyDescent="0.2">
      <c r="A227" s="24"/>
      <c r="B227" s="24"/>
      <c r="C227" s="43" t="str">
        <f>(IF((COUNTBLANK(A227))=1,"",(IF((COUNTBLANK($C$4))=1,"",(IF((VLOOKUP($C$4,'Name Concatenation'!$A$1721:$B$1722,2,FALSE))=1,(A227&amp;" "&amp;B227),(B227&amp;", "&amp;A227)))))))</f>
        <v/>
      </c>
    </row>
    <row r="228" spans="1:3" x14ac:dyDescent="0.2">
      <c r="A228" s="24"/>
      <c r="B228" s="24"/>
      <c r="C228" s="43" t="str">
        <f>(IF((COUNTBLANK(A228))=1,"",(IF((COUNTBLANK($C$4))=1,"",(IF((VLOOKUP($C$4,'Name Concatenation'!$A$1721:$B$1722,2,FALSE))=1,(A228&amp;" "&amp;B228),(B228&amp;", "&amp;A228)))))))</f>
        <v/>
      </c>
    </row>
    <row r="229" spans="1:3" x14ac:dyDescent="0.2">
      <c r="A229" s="24"/>
      <c r="B229" s="24"/>
      <c r="C229" s="43" t="str">
        <f>(IF((COUNTBLANK(A229))=1,"",(IF((COUNTBLANK($C$4))=1,"",(IF((VLOOKUP($C$4,'Name Concatenation'!$A$1721:$B$1722,2,FALSE))=1,(A229&amp;" "&amp;B229),(B229&amp;", "&amp;A229)))))))</f>
        <v/>
      </c>
    </row>
    <row r="230" spans="1:3" x14ac:dyDescent="0.2">
      <c r="A230" s="24"/>
      <c r="B230" s="24"/>
      <c r="C230" s="43" t="str">
        <f>(IF((COUNTBLANK(A230))=1,"",(IF((COUNTBLANK($C$4))=1,"",(IF((VLOOKUP($C$4,'Name Concatenation'!$A$1721:$B$1722,2,FALSE))=1,(A230&amp;" "&amp;B230),(B230&amp;", "&amp;A230)))))))</f>
        <v/>
      </c>
    </row>
    <row r="231" spans="1:3" x14ac:dyDescent="0.2">
      <c r="A231" s="24"/>
      <c r="B231" s="24"/>
      <c r="C231" s="43" t="str">
        <f>(IF((COUNTBLANK(A231))=1,"",(IF((COUNTBLANK($C$4))=1,"",(IF((VLOOKUP($C$4,'Name Concatenation'!$A$1721:$B$1722,2,FALSE))=1,(A231&amp;" "&amp;B231),(B231&amp;", "&amp;A231)))))))</f>
        <v/>
      </c>
    </row>
    <row r="232" spans="1:3" x14ac:dyDescent="0.2">
      <c r="A232" s="24"/>
      <c r="B232" s="24"/>
      <c r="C232" s="43" t="str">
        <f>(IF((COUNTBLANK(A232))=1,"",(IF((COUNTBLANK($C$4))=1,"",(IF((VLOOKUP($C$4,'Name Concatenation'!$A$1721:$B$1722,2,FALSE))=1,(A232&amp;" "&amp;B232),(B232&amp;", "&amp;A232)))))))</f>
        <v/>
      </c>
    </row>
    <row r="233" spans="1:3" x14ac:dyDescent="0.2">
      <c r="A233" s="24"/>
      <c r="B233" s="24"/>
      <c r="C233" s="43" t="str">
        <f>(IF((COUNTBLANK(A233))=1,"",(IF((COUNTBLANK($C$4))=1,"",(IF((VLOOKUP($C$4,'Name Concatenation'!$A$1721:$B$1722,2,FALSE))=1,(A233&amp;" "&amp;B233),(B233&amp;", "&amp;A233)))))))</f>
        <v/>
      </c>
    </row>
    <row r="234" spans="1:3" x14ac:dyDescent="0.2">
      <c r="A234" s="24"/>
      <c r="B234" s="24"/>
      <c r="C234" s="43" t="str">
        <f>(IF((COUNTBLANK(A234))=1,"",(IF((COUNTBLANK($C$4))=1,"",(IF((VLOOKUP($C$4,'Name Concatenation'!$A$1721:$B$1722,2,FALSE))=1,(A234&amp;" "&amp;B234),(B234&amp;", "&amp;A234)))))))</f>
        <v/>
      </c>
    </row>
    <row r="235" spans="1:3" x14ac:dyDescent="0.2">
      <c r="A235" s="24"/>
      <c r="B235" s="24"/>
      <c r="C235" s="43" t="str">
        <f>(IF((COUNTBLANK(A235))=1,"",(IF((COUNTBLANK($C$4))=1,"",(IF((VLOOKUP($C$4,'Name Concatenation'!$A$1721:$B$1722,2,FALSE))=1,(A235&amp;" "&amp;B235),(B235&amp;", "&amp;A235)))))))</f>
        <v/>
      </c>
    </row>
    <row r="236" spans="1:3" x14ac:dyDescent="0.2">
      <c r="A236" s="24"/>
      <c r="B236" s="24"/>
      <c r="C236" s="43" t="str">
        <f>(IF((COUNTBLANK(A236))=1,"",(IF((COUNTBLANK($C$4))=1,"",(IF((VLOOKUP($C$4,'Name Concatenation'!$A$1721:$B$1722,2,FALSE))=1,(A236&amp;" "&amp;B236),(B236&amp;", "&amp;A236)))))))</f>
        <v/>
      </c>
    </row>
    <row r="237" spans="1:3" x14ac:dyDescent="0.2">
      <c r="A237" s="24"/>
      <c r="B237" s="24"/>
      <c r="C237" s="43" t="str">
        <f>(IF((COUNTBLANK(A237))=1,"",(IF((COUNTBLANK($C$4))=1,"",(IF((VLOOKUP($C$4,'Name Concatenation'!$A$1721:$B$1722,2,FALSE))=1,(A237&amp;" "&amp;B237),(B237&amp;", "&amp;A237)))))))</f>
        <v/>
      </c>
    </row>
    <row r="238" spans="1:3" x14ac:dyDescent="0.2">
      <c r="A238" s="24"/>
      <c r="B238" s="24"/>
      <c r="C238" s="43" t="str">
        <f>(IF((COUNTBLANK(A238))=1,"",(IF((COUNTBLANK($C$4))=1,"",(IF((VLOOKUP($C$4,'Name Concatenation'!$A$1721:$B$1722,2,FALSE))=1,(A238&amp;" "&amp;B238),(B238&amp;", "&amp;A238)))))))</f>
        <v/>
      </c>
    </row>
    <row r="239" spans="1:3" x14ac:dyDescent="0.2">
      <c r="A239" s="24"/>
      <c r="B239" s="24"/>
      <c r="C239" s="43" t="str">
        <f>(IF((COUNTBLANK(A239))=1,"",(IF((COUNTBLANK($C$4))=1,"",(IF((VLOOKUP($C$4,'Name Concatenation'!$A$1721:$B$1722,2,FALSE))=1,(A239&amp;" "&amp;B239),(B239&amp;", "&amp;A239)))))))</f>
        <v/>
      </c>
    </row>
    <row r="240" spans="1:3" x14ac:dyDescent="0.2">
      <c r="A240" s="24"/>
      <c r="B240" s="24"/>
      <c r="C240" s="43" t="str">
        <f>(IF((COUNTBLANK(A240))=1,"",(IF((COUNTBLANK($C$4))=1,"",(IF((VLOOKUP($C$4,'Name Concatenation'!$A$1721:$B$1722,2,FALSE))=1,(A240&amp;" "&amp;B240),(B240&amp;", "&amp;A240)))))))</f>
        <v/>
      </c>
    </row>
    <row r="241" spans="1:3" x14ac:dyDescent="0.2">
      <c r="A241" s="24"/>
      <c r="B241" s="24"/>
      <c r="C241" s="43" t="str">
        <f>(IF((COUNTBLANK(A241))=1,"",(IF((COUNTBLANK($C$4))=1,"",(IF((VLOOKUP($C$4,'Name Concatenation'!$A$1721:$B$1722,2,FALSE))=1,(A241&amp;" "&amp;B241),(B241&amp;", "&amp;A241)))))))</f>
        <v/>
      </c>
    </row>
    <row r="242" spans="1:3" x14ac:dyDescent="0.2">
      <c r="A242" s="24"/>
      <c r="B242" s="24"/>
      <c r="C242" s="43" t="str">
        <f>(IF((COUNTBLANK(A242))=1,"",(IF((COUNTBLANK($C$4))=1,"",(IF((VLOOKUP($C$4,'Name Concatenation'!$A$1721:$B$1722,2,FALSE))=1,(A242&amp;" "&amp;B242),(B242&amp;", "&amp;A242)))))))</f>
        <v/>
      </c>
    </row>
    <row r="243" spans="1:3" x14ac:dyDescent="0.2">
      <c r="A243" s="24"/>
      <c r="B243" s="24"/>
      <c r="C243" s="43" t="str">
        <f>(IF((COUNTBLANK(A243))=1,"",(IF((COUNTBLANK($C$4))=1,"",(IF((VLOOKUP($C$4,'Name Concatenation'!$A$1721:$B$1722,2,FALSE))=1,(A243&amp;" "&amp;B243),(B243&amp;", "&amp;A243)))))))</f>
        <v/>
      </c>
    </row>
    <row r="244" spans="1:3" x14ac:dyDescent="0.2">
      <c r="A244" s="24"/>
      <c r="B244" s="24"/>
      <c r="C244" s="43" t="str">
        <f>(IF((COUNTBLANK(A244))=1,"",(IF((COUNTBLANK($C$4))=1,"",(IF((VLOOKUP($C$4,'Name Concatenation'!$A$1721:$B$1722,2,FALSE))=1,(A244&amp;" "&amp;B244),(B244&amp;", "&amp;A244)))))))</f>
        <v/>
      </c>
    </row>
    <row r="245" spans="1:3" x14ac:dyDescent="0.2">
      <c r="A245" s="24"/>
      <c r="B245" s="24"/>
      <c r="C245" s="43" t="str">
        <f>(IF((COUNTBLANK(A245))=1,"",(IF((COUNTBLANK($C$4))=1,"",(IF((VLOOKUP($C$4,'Name Concatenation'!$A$1721:$B$1722,2,FALSE))=1,(A245&amp;" "&amp;B245),(B245&amp;", "&amp;A245)))))))</f>
        <v/>
      </c>
    </row>
    <row r="246" spans="1:3" x14ac:dyDescent="0.2">
      <c r="A246" s="24"/>
      <c r="B246" s="24"/>
      <c r="C246" s="43" t="str">
        <f>(IF((COUNTBLANK(A246))=1,"",(IF((COUNTBLANK($C$4))=1,"",(IF((VLOOKUP($C$4,'Name Concatenation'!$A$1721:$B$1722,2,FALSE))=1,(A246&amp;" "&amp;B246),(B246&amp;", "&amp;A246)))))))</f>
        <v/>
      </c>
    </row>
    <row r="247" spans="1:3" x14ac:dyDescent="0.2">
      <c r="A247" s="24"/>
      <c r="B247" s="24"/>
      <c r="C247" s="43" t="str">
        <f>(IF((COUNTBLANK(A247))=1,"",(IF((COUNTBLANK($C$4))=1,"",(IF((VLOOKUP($C$4,'Name Concatenation'!$A$1721:$B$1722,2,FALSE))=1,(A247&amp;" "&amp;B247),(B247&amp;", "&amp;A247)))))))</f>
        <v/>
      </c>
    </row>
    <row r="248" spans="1:3" x14ac:dyDescent="0.2">
      <c r="A248" s="24"/>
      <c r="B248" s="24"/>
      <c r="C248" s="43" t="str">
        <f>(IF((COUNTBLANK(A248))=1,"",(IF((COUNTBLANK($C$4))=1,"",(IF((VLOOKUP($C$4,'Name Concatenation'!$A$1721:$B$1722,2,FALSE))=1,(A248&amp;" "&amp;B248),(B248&amp;", "&amp;A248)))))))</f>
        <v/>
      </c>
    </row>
    <row r="249" spans="1:3" x14ac:dyDescent="0.2">
      <c r="A249" s="24"/>
      <c r="B249" s="24"/>
      <c r="C249" s="43" t="str">
        <f>(IF((COUNTBLANK(A249))=1,"",(IF((COUNTBLANK($C$4))=1,"",(IF((VLOOKUP($C$4,'Name Concatenation'!$A$1721:$B$1722,2,FALSE))=1,(A249&amp;" "&amp;B249),(B249&amp;", "&amp;A249)))))))</f>
        <v/>
      </c>
    </row>
    <row r="250" spans="1:3" x14ac:dyDescent="0.2">
      <c r="A250" s="24"/>
      <c r="B250" s="24"/>
      <c r="C250" s="43" t="str">
        <f>(IF((COUNTBLANK(A250))=1,"",(IF((COUNTBLANK($C$4))=1,"",(IF((VLOOKUP($C$4,'Name Concatenation'!$A$1721:$B$1722,2,FALSE))=1,(A250&amp;" "&amp;B250),(B250&amp;", "&amp;A250)))))))</f>
        <v/>
      </c>
    </row>
    <row r="251" spans="1:3" x14ac:dyDescent="0.2">
      <c r="A251" s="24"/>
      <c r="B251" s="24"/>
      <c r="C251" s="43" t="str">
        <f>(IF((COUNTBLANK(A251))=1,"",(IF((COUNTBLANK($C$4))=1,"",(IF((VLOOKUP($C$4,'Name Concatenation'!$A$1721:$B$1722,2,FALSE))=1,(A251&amp;" "&amp;B251),(B251&amp;", "&amp;A251)))))))</f>
        <v/>
      </c>
    </row>
    <row r="252" spans="1:3" x14ac:dyDescent="0.2">
      <c r="A252" s="24"/>
      <c r="B252" s="24"/>
      <c r="C252" s="43" t="str">
        <f>(IF((COUNTBLANK(A252))=1,"",(IF((COUNTBLANK($C$4))=1,"",(IF((VLOOKUP($C$4,'Name Concatenation'!$A$1721:$B$1722,2,FALSE))=1,(A252&amp;" "&amp;B252),(B252&amp;", "&amp;A252)))))))</f>
        <v/>
      </c>
    </row>
    <row r="253" spans="1:3" x14ac:dyDescent="0.2">
      <c r="A253" s="24"/>
      <c r="B253" s="24"/>
      <c r="C253" s="43" t="str">
        <f>(IF((COUNTBLANK(A253))=1,"",(IF((COUNTBLANK($C$4))=1,"",(IF((VLOOKUP($C$4,'Name Concatenation'!$A$1721:$B$1722,2,FALSE))=1,(A253&amp;" "&amp;B253),(B253&amp;", "&amp;A253)))))))</f>
        <v/>
      </c>
    </row>
    <row r="254" spans="1:3" x14ac:dyDescent="0.2">
      <c r="A254" s="24"/>
      <c r="B254" s="24"/>
      <c r="C254" s="43" t="str">
        <f>(IF((COUNTBLANK(A254))=1,"",(IF((COUNTBLANK($C$4))=1,"",(IF((VLOOKUP($C$4,'Name Concatenation'!$A$1721:$B$1722,2,FALSE))=1,(A254&amp;" "&amp;B254),(B254&amp;", "&amp;A254)))))))</f>
        <v/>
      </c>
    </row>
    <row r="255" spans="1:3" x14ac:dyDescent="0.2">
      <c r="A255" s="24"/>
      <c r="B255" s="24"/>
      <c r="C255" s="43" t="str">
        <f>(IF((COUNTBLANK(A255))=1,"",(IF((COUNTBLANK($C$4))=1,"",(IF((VLOOKUP($C$4,'Name Concatenation'!$A$1721:$B$1722,2,FALSE))=1,(A255&amp;" "&amp;B255),(B255&amp;", "&amp;A255)))))))</f>
        <v/>
      </c>
    </row>
    <row r="256" spans="1:3" x14ac:dyDescent="0.2">
      <c r="A256" s="24"/>
      <c r="B256" s="24"/>
      <c r="C256" s="43" t="str">
        <f>(IF((COUNTBLANK(A256))=1,"",(IF((COUNTBLANK($C$4))=1,"",(IF((VLOOKUP($C$4,'Name Concatenation'!$A$1721:$B$1722,2,FALSE))=1,(A256&amp;" "&amp;B256),(B256&amp;", "&amp;A256)))))))</f>
        <v/>
      </c>
    </row>
    <row r="257" spans="1:3" x14ac:dyDescent="0.2">
      <c r="A257" s="24"/>
      <c r="B257" s="24"/>
      <c r="C257" s="43" t="str">
        <f>(IF((COUNTBLANK(A257))=1,"",(IF((COUNTBLANK($C$4))=1,"",(IF((VLOOKUP($C$4,'Name Concatenation'!$A$1721:$B$1722,2,FALSE))=1,(A257&amp;" "&amp;B257),(B257&amp;", "&amp;A257)))))))</f>
        <v/>
      </c>
    </row>
    <row r="258" spans="1:3" x14ac:dyDescent="0.2">
      <c r="A258" s="24"/>
      <c r="B258" s="24"/>
      <c r="C258" s="43" t="str">
        <f>(IF((COUNTBLANK(A258))=1,"",(IF((COUNTBLANK($C$4))=1,"",(IF((VLOOKUP($C$4,'Name Concatenation'!$A$1721:$B$1722,2,FALSE))=1,(A258&amp;" "&amp;B258),(B258&amp;", "&amp;A258)))))))</f>
        <v/>
      </c>
    </row>
    <row r="259" spans="1:3" x14ac:dyDescent="0.2">
      <c r="A259" s="24"/>
      <c r="B259" s="24"/>
      <c r="C259" s="43" t="str">
        <f>(IF((COUNTBLANK(A259))=1,"",(IF((COUNTBLANK($C$4))=1,"",(IF((VLOOKUP($C$4,'Name Concatenation'!$A$1721:$B$1722,2,FALSE))=1,(A259&amp;" "&amp;B259),(B259&amp;", "&amp;A259)))))))</f>
        <v/>
      </c>
    </row>
    <row r="260" spans="1:3" x14ac:dyDescent="0.2">
      <c r="A260" s="24"/>
      <c r="B260" s="24"/>
      <c r="C260" s="43" t="str">
        <f>(IF((COUNTBLANK(A260))=1,"",(IF((COUNTBLANK($C$4))=1,"",(IF((VLOOKUP($C$4,'Name Concatenation'!$A$1721:$B$1722,2,FALSE))=1,(A260&amp;" "&amp;B260),(B260&amp;", "&amp;A260)))))))</f>
        <v/>
      </c>
    </row>
    <row r="261" spans="1:3" x14ac:dyDescent="0.2">
      <c r="A261" s="24"/>
      <c r="B261" s="24"/>
      <c r="C261" s="43" t="str">
        <f>(IF((COUNTBLANK(A261))=1,"",(IF((COUNTBLANK($C$4))=1,"",(IF((VLOOKUP($C$4,'Name Concatenation'!$A$1721:$B$1722,2,FALSE))=1,(A261&amp;" "&amp;B261),(B261&amp;", "&amp;A261)))))))</f>
        <v/>
      </c>
    </row>
    <row r="262" spans="1:3" x14ac:dyDescent="0.2">
      <c r="A262" s="24"/>
      <c r="B262" s="24"/>
      <c r="C262" s="43" t="str">
        <f>(IF((COUNTBLANK(A262))=1,"",(IF((COUNTBLANK($C$4))=1,"",(IF((VLOOKUP($C$4,'Name Concatenation'!$A$1721:$B$1722,2,FALSE))=1,(A262&amp;" "&amp;B262),(B262&amp;", "&amp;A262)))))))</f>
        <v/>
      </c>
    </row>
    <row r="263" spans="1:3" x14ac:dyDescent="0.2">
      <c r="A263" s="24"/>
      <c r="B263" s="24"/>
      <c r="C263" s="43" t="str">
        <f>(IF((COUNTBLANK(A263))=1,"",(IF((COUNTBLANK($C$4))=1,"",(IF((VLOOKUP($C$4,'Name Concatenation'!$A$1721:$B$1722,2,FALSE))=1,(A263&amp;" "&amp;B263),(B263&amp;", "&amp;A263)))))))</f>
        <v/>
      </c>
    </row>
    <row r="264" spans="1:3" x14ac:dyDescent="0.2">
      <c r="A264" s="24"/>
      <c r="B264" s="24"/>
      <c r="C264" s="43" t="str">
        <f>(IF((COUNTBLANK(A264))=1,"",(IF((COUNTBLANK($C$4))=1,"",(IF((VLOOKUP($C$4,'Name Concatenation'!$A$1721:$B$1722,2,FALSE))=1,(A264&amp;" "&amp;B264),(B264&amp;", "&amp;A264)))))))</f>
        <v/>
      </c>
    </row>
    <row r="265" spans="1:3" x14ac:dyDescent="0.2">
      <c r="A265" s="24"/>
      <c r="B265" s="24"/>
      <c r="C265" s="43" t="str">
        <f>(IF((COUNTBLANK(A265))=1,"",(IF((COUNTBLANK($C$4))=1,"",(IF((VLOOKUP($C$4,'Name Concatenation'!$A$1721:$B$1722,2,FALSE))=1,(A265&amp;" "&amp;B265),(B265&amp;", "&amp;A265)))))))</f>
        <v/>
      </c>
    </row>
    <row r="266" spans="1:3" x14ac:dyDescent="0.2">
      <c r="A266" s="24"/>
      <c r="B266" s="24"/>
      <c r="C266" s="43" t="str">
        <f>(IF((COUNTBLANK(A266))=1,"",(IF((COUNTBLANK($C$4))=1,"",(IF((VLOOKUP($C$4,'Name Concatenation'!$A$1721:$B$1722,2,FALSE))=1,(A266&amp;" "&amp;B266),(B266&amp;", "&amp;A266)))))))</f>
        <v/>
      </c>
    </row>
    <row r="267" spans="1:3" x14ac:dyDescent="0.2">
      <c r="A267" s="24"/>
      <c r="B267" s="24"/>
      <c r="C267" s="43" t="str">
        <f>(IF((COUNTBLANK(A267))=1,"",(IF((COUNTBLANK($C$4))=1,"",(IF((VLOOKUP($C$4,'Name Concatenation'!$A$1721:$B$1722,2,FALSE))=1,(A267&amp;" "&amp;B267),(B267&amp;", "&amp;A267)))))))</f>
        <v/>
      </c>
    </row>
    <row r="268" spans="1:3" x14ac:dyDescent="0.2">
      <c r="A268" s="24"/>
      <c r="B268" s="24"/>
      <c r="C268" s="43" t="str">
        <f>(IF((COUNTBLANK(A268))=1,"",(IF((COUNTBLANK($C$4))=1,"",(IF((VLOOKUP($C$4,'Name Concatenation'!$A$1721:$B$1722,2,FALSE))=1,(A268&amp;" "&amp;B268),(B268&amp;", "&amp;A268)))))))</f>
        <v/>
      </c>
    </row>
    <row r="269" spans="1:3" x14ac:dyDescent="0.2">
      <c r="A269" s="24"/>
      <c r="B269" s="24"/>
      <c r="C269" s="43" t="str">
        <f>(IF((COUNTBLANK(A269))=1,"",(IF((COUNTBLANK($C$4))=1,"",(IF((VLOOKUP($C$4,'Name Concatenation'!$A$1721:$B$1722,2,FALSE))=1,(A269&amp;" "&amp;B269),(B269&amp;", "&amp;A269)))))))</f>
        <v/>
      </c>
    </row>
    <row r="270" spans="1:3" x14ac:dyDescent="0.2">
      <c r="A270" s="24"/>
      <c r="B270" s="24"/>
      <c r="C270" s="43" t="str">
        <f>(IF((COUNTBLANK(A270))=1,"",(IF((COUNTBLANK($C$4))=1,"",(IF((VLOOKUP($C$4,'Name Concatenation'!$A$1721:$B$1722,2,FALSE))=1,(A270&amp;" "&amp;B270),(B270&amp;", "&amp;A270)))))))</f>
        <v/>
      </c>
    </row>
    <row r="271" spans="1:3" x14ac:dyDescent="0.2">
      <c r="A271" s="24"/>
      <c r="B271" s="24"/>
      <c r="C271" s="43" t="str">
        <f>(IF((COUNTBLANK(A271))=1,"",(IF((COUNTBLANK($C$4))=1,"",(IF((VLOOKUP($C$4,'Name Concatenation'!$A$1721:$B$1722,2,FALSE))=1,(A271&amp;" "&amp;B271),(B271&amp;", "&amp;A271)))))))</f>
        <v/>
      </c>
    </row>
    <row r="272" spans="1:3" x14ac:dyDescent="0.2">
      <c r="A272" s="24"/>
      <c r="B272" s="24"/>
      <c r="C272" s="43" t="str">
        <f>(IF((COUNTBLANK(A272))=1,"",(IF((COUNTBLANK($C$4))=1,"",(IF((VLOOKUP($C$4,'Name Concatenation'!$A$1721:$B$1722,2,FALSE))=1,(A272&amp;" "&amp;B272),(B272&amp;", "&amp;A272)))))))</f>
        <v/>
      </c>
    </row>
    <row r="273" spans="1:3" x14ac:dyDescent="0.2">
      <c r="A273" s="24"/>
      <c r="B273" s="24"/>
      <c r="C273" s="43" t="str">
        <f>(IF((COUNTBLANK(A273))=1,"",(IF((COUNTBLANK($C$4))=1,"",(IF((VLOOKUP($C$4,'Name Concatenation'!$A$1721:$B$1722,2,FALSE))=1,(A273&amp;" "&amp;B273),(B273&amp;", "&amp;A273)))))))</f>
        <v/>
      </c>
    </row>
    <row r="274" spans="1:3" x14ac:dyDescent="0.2">
      <c r="A274" s="24"/>
      <c r="B274" s="24"/>
      <c r="C274" s="43" t="str">
        <f>(IF((COUNTBLANK(A274))=1,"",(IF((COUNTBLANK($C$4))=1,"",(IF((VLOOKUP($C$4,'Name Concatenation'!$A$1721:$B$1722,2,FALSE))=1,(A274&amp;" "&amp;B274),(B274&amp;", "&amp;A274)))))))</f>
        <v/>
      </c>
    </row>
    <row r="275" spans="1:3" x14ac:dyDescent="0.2">
      <c r="A275" s="24"/>
      <c r="B275" s="24"/>
      <c r="C275" s="43" t="str">
        <f>(IF((COUNTBLANK(A275))=1,"",(IF((COUNTBLANK($C$4))=1,"",(IF((VLOOKUP($C$4,'Name Concatenation'!$A$1721:$B$1722,2,FALSE))=1,(A275&amp;" "&amp;B275),(B275&amp;", "&amp;A275)))))))</f>
        <v/>
      </c>
    </row>
    <row r="276" spans="1:3" x14ac:dyDescent="0.2">
      <c r="A276" s="24"/>
      <c r="B276" s="24"/>
      <c r="C276" s="43" t="str">
        <f>(IF((COUNTBLANK(A276))=1,"",(IF((COUNTBLANK($C$4))=1,"",(IF((VLOOKUP($C$4,'Name Concatenation'!$A$1721:$B$1722,2,FALSE))=1,(A276&amp;" "&amp;B276),(B276&amp;", "&amp;A276)))))))</f>
        <v/>
      </c>
    </row>
    <row r="277" spans="1:3" x14ac:dyDescent="0.2">
      <c r="A277" s="24"/>
      <c r="B277" s="24"/>
      <c r="C277" s="43" t="str">
        <f>(IF((COUNTBLANK(A277))=1,"",(IF((COUNTBLANK($C$4))=1,"",(IF((VLOOKUP($C$4,'Name Concatenation'!$A$1721:$B$1722,2,FALSE))=1,(A277&amp;" "&amp;B277),(B277&amp;", "&amp;A277)))))))</f>
        <v/>
      </c>
    </row>
    <row r="278" spans="1:3" x14ac:dyDescent="0.2">
      <c r="A278" s="24"/>
      <c r="B278" s="24"/>
      <c r="C278" s="43" t="str">
        <f>(IF((COUNTBLANK(A278))=1,"",(IF((COUNTBLANK($C$4))=1,"",(IF((VLOOKUP($C$4,'Name Concatenation'!$A$1721:$B$1722,2,FALSE))=1,(A278&amp;" "&amp;B278),(B278&amp;", "&amp;A278)))))))</f>
        <v/>
      </c>
    </row>
    <row r="279" spans="1:3" x14ac:dyDescent="0.2">
      <c r="A279" s="24"/>
      <c r="B279" s="24"/>
      <c r="C279" s="43" t="str">
        <f>(IF((COUNTBLANK(A279))=1,"",(IF((COUNTBLANK($C$4))=1,"",(IF((VLOOKUP($C$4,'Name Concatenation'!$A$1721:$B$1722,2,FALSE))=1,(A279&amp;" "&amp;B279),(B279&amp;", "&amp;A279)))))))</f>
        <v/>
      </c>
    </row>
    <row r="280" spans="1:3" x14ac:dyDescent="0.2">
      <c r="A280" s="24"/>
      <c r="B280" s="24"/>
      <c r="C280" s="43" t="str">
        <f>(IF((COUNTBLANK(A280))=1,"",(IF((COUNTBLANK($C$4))=1,"",(IF((VLOOKUP($C$4,'Name Concatenation'!$A$1721:$B$1722,2,FALSE))=1,(A280&amp;" "&amp;B280),(B280&amp;", "&amp;A280)))))))</f>
        <v/>
      </c>
    </row>
    <row r="281" spans="1:3" x14ac:dyDescent="0.2">
      <c r="A281" s="24"/>
      <c r="B281" s="24"/>
      <c r="C281" s="43" t="str">
        <f>(IF((COUNTBLANK(A281))=1,"",(IF((COUNTBLANK($C$4))=1,"",(IF((VLOOKUP($C$4,'Name Concatenation'!$A$1721:$B$1722,2,FALSE))=1,(A281&amp;" "&amp;B281),(B281&amp;", "&amp;A281)))))))</f>
        <v/>
      </c>
    </row>
    <row r="282" spans="1:3" x14ac:dyDescent="0.2">
      <c r="A282" s="24"/>
      <c r="B282" s="24"/>
      <c r="C282" s="43" t="str">
        <f>(IF((COUNTBLANK(A282))=1,"",(IF((COUNTBLANK($C$4))=1,"",(IF((VLOOKUP($C$4,'Name Concatenation'!$A$1721:$B$1722,2,FALSE))=1,(A282&amp;" "&amp;B282),(B282&amp;", "&amp;A282)))))))</f>
        <v/>
      </c>
    </row>
    <row r="283" spans="1:3" x14ac:dyDescent="0.2">
      <c r="A283" s="24"/>
      <c r="B283" s="24"/>
      <c r="C283" s="43" t="str">
        <f>(IF((COUNTBLANK(A283))=1,"",(IF((COUNTBLANK($C$4))=1,"",(IF((VLOOKUP($C$4,'Name Concatenation'!$A$1721:$B$1722,2,FALSE))=1,(A283&amp;" "&amp;B283),(B283&amp;", "&amp;A283)))))))</f>
        <v/>
      </c>
    </row>
    <row r="284" spans="1:3" x14ac:dyDescent="0.2">
      <c r="A284" s="24"/>
      <c r="B284" s="24"/>
      <c r="C284" s="43" t="str">
        <f>(IF((COUNTBLANK(A284))=1,"",(IF((COUNTBLANK($C$4))=1,"",(IF((VLOOKUP($C$4,'Name Concatenation'!$A$1721:$B$1722,2,FALSE))=1,(A284&amp;" "&amp;B284),(B284&amp;", "&amp;A284)))))))</f>
        <v/>
      </c>
    </row>
    <row r="285" spans="1:3" x14ac:dyDescent="0.2">
      <c r="A285" s="24"/>
      <c r="B285" s="24"/>
      <c r="C285" s="43" t="str">
        <f>(IF((COUNTBLANK(A285))=1,"",(IF((COUNTBLANK($C$4))=1,"",(IF((VLOOKUP($C$4,'Name Concatenation'!$A$1721:$B$1722,2,FALSE))=1,(A285&amp;" "&amp;B285),(B285&amp;", "&amp;A285)))))))</f>
        <v/>
      </c>
    </row>
    <row r="286" spans="1:3" x14ac:dyDescent="0.2">
      <c r="A286" s="24"/>
      <c r="B286" s="24"/>
      <c r="C286" s="43" t="str">
        <f>(IF((COUNTBLANK(A286))=1,"",(IF((COUNTBLANK($C$4))=1,"",(IF((VLOOKUP($C$4,'Name Concatenation'!$A$1721:$B$1722,2,FALSE))=1,(A286&amp;" "&amp;B286),(B286&amp;", "&amp;A286)))))))</f>
        <v/>
      </c>
    </row>
    <row r="287" spans="1:3" x14ac:dyDescent="0.2">
      <c r="A287" s="24"/>
      <c r="B287" s="24"/>
      <c r="C287" s="43" t="str">
        <f>(IF((COUNTBLANK(A287))=1,"",(IF((COUNTBLANK($C$4))=1,"",(IF((VLOOKUP($C$4,'Name Concatenation'!$A$1721:$B$1722,2,FALSE))=1,(A287&amp;" "&amp;B287),(B287&amp;", "&amp;A287)))))))</f>
        <v/>
      </c>
    </row>
    <row r="288" spans="1:3" x14ac:dyDescent="0.2">
      <c r="A288" s="24"/>
      <c r="B288" s="24"/>
      <c r="C288" s="43" t="str">
        <f>(IF((COUNTBLANK(A288))=1,"",(IF((COUNTBLANK($C$4))=1,"",(IF((VLOOKUP($C$4,'Name Concatenation'!$A$1721:$B$1722,2,FALSE))=1,(A288&amp;" "&amp;B288),(B288&amp;", "&amp;A288)))))))</f>
        <v/>
      </c>
    </row>
    <row r="289" spans="1:3" x14ac:dyDescent="0.2">
      <c r="A289" s="24"/>
      <c r="B289" s="24"/>
      <c r="C289" s="43" t="str">
        <f>(IF((COUNTBLANK(A289))=1,"",(IF((COUNTBLANK($C$4))=1,"",(IF((VLOOKUP($C$4,'Name Concatenation'!$A$1721:$B$1722,2,FALSE))=1,(A289&amp;" "&amp;B289),(B289&amp;", "&amp;A289)))))))</f>
        <v/>
      </c>
    </row>
    <row r="290" spans="1:3" x14ac:dyDescent="0.2">
      <c r="A290" s="24"/>
      <c r="B290" s="24"/>
      <c r="C290" s="43" t="str">
        <f>(IF((COUNTBLANK(A290))=1,"",(IF((COUNTBLANK($C$4))=1,"",(IF((VLOOKUP($C$4,'Name Concatenation'!$A$1721:$B$1722,2,FALSE))=1,(A290&amp;" "&amp;B290),(B290&amp;", "&amp;A290)))))))</f>
        <v/>
      </c>
    </row>
    <row r="291" spans="1:3" x14ac:dyDescent="0.2">
      <c r="A291" s="24"/>
      <c r="B291" s="24"/>
      <c r="C291" s="43" t="str">
        <f>(IF((COUNTBLANK(A291))=1,"",(IF((COUNTBLANK($C$4))=1,"",(IF((VLOOKUP($C$4,'Name Concatenation'!$A$1721:$B$1722,2,FALSE))=1,(A291&amp;" "&amp;B291),(B291&amp;", "&amp;A291)))))))</f>
        <v/>
      </c>
    </row>
    <row r="292" spans="1:3" x14ac:dyDescent="0.2">
      <c r="A292" s="24"/>
      <c r="B292" s="24"/>
      <c r="C292" s="43" t="str">
        <f>(IF((COUNTBLANK(A292))=1,"",(IF((COUNTBLANK($C$4))=1,"",(IF((VLOOKUP($C$4,'Name Concatenation'!$A$1721:$B$1722,2,FALSE))=1,(A292&amp;" "&amp;B292),(B292&amp;", "&amp;A292)))))))</f>
        <v/>
      </c>
    </row>
    <row r="293" spans="1:3" x14ac:dyDescent="0.2">
      <c r="A293" s="24"/>
      <c r="B293" s="24"/>
      <c r="C293" s="43" t="str">
        <f>(IF((COUNTBLANK(A293))=1,"",(IF((COUNTBLANK($C$4))=1,"",(IF((VLOOKUP($C$4,'Name Concatenation'!$A$1721:$B$1722,2,FALSE))=1,(A293&amp;" "&amp;B293),(B293&amp;", "&amp;A293)))))))</f>
        <v/>
      </c>
    </row>
    <row r="294" spans="1:3" x14ac:dyDescent="0.2">
      <c r="A294" s="24"/>
      <c r="B294" s="24"/>
      <c r="C294" s="43" t="str">
        <f>(IF((COUNTBLANK(A294))=1,"",(IF((COUNTBLANK($C$4))=1,"",(IF((VLOOKUP($C$4,'Name Concatenation'!$A$1721:$B$1722,2,FALSE))=1,(A294&amp;" "&amp;B294),(B294&amp;", "&amp;A294)))))))</f>
        <v/>
      </c>
    </row>
    <row r="295" spans="1:3" x14ac:dyDescent="0.2">
      <c r="A295" s="24"/>
      <c r="B295" s="24"/>
      <c r="C295" s="43" t="str">
        <f>(IF((COUNTBLANK(A295))=1,"",(IF((COUNTBLANK($C$4))=1,"",(IF((VLOOKUP($C$4,'Name Concatenation'!$A$1721:$B$1722,2,FALSE))=1,(A295&amp;" "&amp;B295),(B295&amp;", "&amp;A295)))))))</f>
        <v/>
      </c>
    </row>
    <row r="296" spans="1:3" x14ac:dyDescent="0.2">
      <c r="A296" s="24"/>
      <c r="B296" s="24"/>
      <c r="C296" s="43" t="str">
        <f>(IF((COUNTBLANK(A296))=1,"",(IF((COUNTBLANK($C$4))=1,"",(IF((VLOOKUP($C$4,'Name Concatenation'!$A$1721:$B$1722,2,FALSE))=1,(A296&amp;" "&amp;B296),(B296&amp;", "&amp;A296)))))))</f>
        <v/>
      </c>
    </row>
    <row r="297" spans="1:3" x14ac:dyDescent="0.2">
      <c r="A297" s="24"/>
      <c r="B297" s="24"/>
      <c r="C297" s="43" t="str">
        <f>(IF((COUNTBLANK(A297))=1,"",(IF((COUNTBLANK($C$4))=1,"",(IF((VLOOKUP($C$4,'Name Concatenation'!$A$1721:$B$1722,2,FALSE))=1,(A297&amp;" "&amp;B297),(B297&amp;", "&amp;A297)))))))</f>
        <v/>
      </c>
    </row>
    <row r="298" spans="1:3" x14ac:dyDescent="0.2">
      <c r="A298" s="24"/>
      <c r="B298" s="24"/>
      <c r="C298" s="43" t="str">
        <f>(IF((COUNTBLANK(A298))=1,"",(IF((COUNTBLANK($C$4))=1,"",(IF((VLOOKUP($C$4,'Name Concatenation'!$A$1721:$B$1722,2,FALSE))=1,(A298&amp;" "&amp;B298),(B298&amp;", "&amp;A298)))))))</f>
        <v/>
      </c>
    </row>
    <row r="299" spans="1:3" x14ac:dyDescent="0.2">
      <c r="A299" s="24"/>
      <c r="B299" s="24"/>
      <c r="C299" s="43" t="str">
        <f>(IF((COUNTBLANK(A299))=1,"",(IF((COUNTBLANK($C$4))=1,"",(IF((VLOOKUP($C$4,'Name Concatenation'!$A$1721:$B$1722,2,FALSE))=1,(A299&amp;" "&amp;B299),(B299&amp;", "&amp;A299)))))))</f>
        <v/>
      </c>
    </row>
    <row r="300" spans="1:3" x14ac:dyDescent="0.2">
      <c r="A300" s="24"/>
      <c r="B300" s="24"/>
      <c r="C300" s="43" t="str">
        <f>(IF((COUNTBLANK(A300))=1,"",(IF((COUNTBLANK($C$4))=1,"",(IF((VLOOKUP($C$4,'Name Concatenation'!$A$1721:$B$1722,2,FALSE))=1,(A300&amp;" "&amp;B300),(B300&amp;", "&amp;A300)))))))</f>
        <v/>
      </c>
    </row>
    <row r="301" spans="1:3" x14ac:dyDescent="0.2">
      <c r="A301" s="24"/>
      <c r="B301" s="24"/>
      <c r="C301" s="43" t="str">
        <f>(IF((COUNTBLANK(A301))=1,"",(IF((COUNTBLANK($C$4))=1,"",(IF((VLOOKUP($C$4,'Name Concatenation'!$A$1721:$B$1722,2,FALSE))=1,(A301&amp;" "&amp;B301),(B301&amp;", "&amp;A301)))))))</f>
        <v/>
      </c>
    </row>
    <row r="302" spans="1:3" x14ac:dyDescent="0.2">
      <c r="A302" s="24"/>
      <c r="B302" s="24"/>
      <c r="C302" s="43" t="str">
        <f>(IF((COUNTBLANK(A302))=1,"",(IF((COUNTBLANK($C$4))=1,"",(IF((VLOOKUP($C$4,'Name Concatenation'!$A$1721:$B$1722,2,FALSE))=1,(A302&amp;" "&amp;B302),(B302&amp;", "&amp;A302)))))))</f>
        <v/>
      </c>
    </row>
    <row r="303" spans="1:3" x14ac:dyDescent="0.2">
      <c r="A303" s="24"/>
      <c r="B303" s="24"/>
      <c r="C303" s="43" t="str">
        <f>(IF((COUNTBLANK(A303))=1,"",(IF((COUNTBLANK($C$4))=1,"",(IF((VLOOKUP($C$4,'Name Concatenation'!$A$1721:$B$1722,2,FALSE))=1,(A303&amp;" "&amp;B303),(B303&amp;", "&amp;A303)))))))</f>
        <v/>
      </c>
    </row>
    <row r="304" spans="1:3" x14ac:dyDescent="0.2">
      <c r="A304" s="24"/>
      <c r="B304" s="24"/>
      <c r="C304" s="43" t="str">
        <f>(IF((COUNTBLANK(A304))=1,"",(IF((COUNTBLANK($C$4))=1,"",(IF((VLOOKUP($C$4,'Name Concatenation'!$A$1721:$B$1722,2,FALSE))=1,(A304&amp;" "&amp;B304),(B304&amp;", "&amp;A304)))))))</f>
        <v/>
      </c>
    </row>
    <row r="305" spans="1:3" x14ac:dyDescent="0.2">
      <c r="A305" s="24"/>
      <c r="B305" s="24"/>
      <c r="C305" s="43" t="str">
        <f>(IF((COUNTBLANK(A305))=1,"",(IF((COUNTBLANK($C$4))=1,"",(IF((VLOOKUP($C$4,'Name Concatenation'!$A$1721:$B$1722,2,FALSE))=1,(A305&amp;" "&amp;B305),(B305&amp;", "&amp;A305)))))))</f>
        <v/>
      </c>
    </row>
    <row r="306" spans="1:3" x14ac:dyDescent="0.2">
      <c r="A306" s="24"/>
      <c r="B306" s="24"/>
      <c r="C306" s="43" t="str">
        <f>(IF((COUNTBLANK(A306))=1,"",(IF((COUNTBLANK($C$4))=1,"",(IF((VLOOKUP($C$4,'Name Concatenation'!$A$1721:$B$1722,2,FALSE))=1,(A306&amp;" "&amp;B306),(B306&amp;", "&amp;A306)))))))</f>
        <v/>
      </c>
    </row>
    <row r="307" spans="1:3" x14ac:dyDescent="0.2">
      <c r="A307" s="24"/>
      <c r="B307" s="24"/>
      <c r="C307" s="43" t="str">
        <f>(IF((COUNTBLANK(A307))=1,"",(IF((COUNTBLANK($C$4))=1,"",(IF((VLOOKUP($C$4,'Name Concatenation'!$A$1721:$B$1722,2,FALSE))=1,(A307&amp;" "&amp;B307),(B307&amp;", "&amp;A307)))))))</f>
        <v/>
      </c>
    </row>
    <row r="308" spans="1:3" x14ac:dyDescent="0.2">
      <c r="A308" s="24"/>
      <c r="B308" s="24"/>
      <c r="C308" s="43" t="str">
        <f>(IF((COUNTBLANK(A308))=1,"",(IF((COUNTBLANK($C$4))=1,"",(IF((VLOOKUP($C$4,'Name Concatenation'!$A$1721:$B$1722,2,FALSE))=1,(A308&amp;" "&amp;B308),(B308&amp;", "&amp;A308)))))))</f>
        <v/>
      </c>
    </row>
    <row r="309" spans="1:3" x14ac:dyDescent="0.2">
      <c r="A309" s="24"/>
      <c r="B309" s="24"/>
      <c r="C309" s="43" t="str">
        <f>(IF((COUNTBLANK(A309))=1,"",(IF((COUNTBLANK($C$4))=1,"",(IF((VLOOKUP($C$4,'Name Concatenation'!$A$1721:$B$1722,2,FALSE))=1,(A309&amp;" "&amp;B309),(B309&amp;", "&amp;A309)))))))</f>
        <v/>
      </c>
    </row>
    <row r="310" spans="1:3" x14ac:dyDescent="0.2">
      <c r="A310" s="24"/>
      <c r="B310" s="24"/>
      <c r="C310" s="43" t="str">
        <f>(IF((COUNTBLANK(A310))=1,"",(IF((COUNTBLANK($C$4))=1,"",(IF((VLOOKUP($C$4,'Name Concatenation'!$A$1721:$B$1722,2,FALSE))=1,(A310&amp;" "&amp;B310),(B310&amp;", "&amp;A310)))))))</f>
        <v/>
      </c>
    </row>
    <row r="311" spans="1:3" x14ac:dyDescent="0.2">
      <c r="A311" s="24"/>
      <c r="B311" s="24"/>
      <c r="C311" s="43" t="str">
        <f>(IF((COUNTBLANK(A311))=1,"",(IF((COUNTBLANK($C$4))=1,"",(IF((VLOOKUP($C$4,'Name Concatenation'!$A$1721:$B$1722,2,FALSE))=1,(A311&amp;" "&amp;B311),(B311&amp;", "&amp;A311)))))))</f>
        <v/>
      </c>
    </row>
    <row r="312" spans="1:3" x14ac:dyDescent="0.2">
      <c r="A312" s="24"/>
      <c r="B312" s="24"/>
      <c r="C312" s="43" t="str">
        <f>(IF((COUNTBLANK(A312))=1,"",(IF((COUNTBLANK($C$4))=1,"",(IF((VLOOKUP($C$4,'Name Concatenation'!$A$1721:$B$1722,2,FALSE))=1,(A312&amp;" "&amp;B312),(B312&amp;", "&amp;A312)))))))</f>
        <v/>
      </c>
    </row>
    <row r="313" spans="1:3" x14ac:dyDescent="0.2">
      <c r="A313" s="24"/>
      <c r="B313" s="24"/>
      <c r="C313" s="43" t="str">
        <f>(IF((COUNTBLANK(A313))=1,"",(IF((COUNTBLANK($C$4))=1,"",(IF((VLOOKUP($C$4,'Name Concatenation'!$A$1721:$B$1722,2,FALSE))=1,(A313&amp;" "&amp;B313),(B313&amp;", "&amp;A313)))))))</f>
        <v/>
      </c>
    </row>
    <row r="314" spans="1:3" x14ac:dyDescent="0.2">
      <c r="A314" s="24"/>
      <c r="B314" s="24"/>
      <c r="C314" s="43" t="str">
        <f>(IF((COUNTBLANK(A314))=1,"",(IF((COUNTBLANK($C$4))=1,"",(IF((VLOOKUP($C$4,'Name Concatenation'!$A$1721:$B$1722,2,FALSE))=1,(A314&amp;" "&amp;B314),(B314&amp;", "&amp;A314)))))))</f>
        <v/>
      </c>
    </row>
    <row r="315" spans="1:3" x14ac:dyDescent="0.2">
      <c r="A315" s="24"/>
      <c r="B315" s="24"/>
      <c r="C315" s="43" t="str">
        <f>(IF((COUNTBLANK(A315))=1,"",(IF((COUNTBLANK($C$4))=1,"",(IF((VLOOKUP($C$4,'Name Concatenation'!$A$1721:$B$1722,2,FALSE))=1,(A315&amp;" "&amp;B315),(B315&amp;", "&amp;A315)))))))</f>
        <v/>
      </c>
    </row>
    <row r="316" spans="1:3" x14ac:dyDescent="0.2">
      <c r="A316" s="24"/>
      <c r="B316" s="24"/>
      <c r="C316" s="43" t="str">
        <f>(IF((COUNTBLANK(A316))=1,"",(IF((COUNTBLANK($C$4))=1,"",(IF((VLOOKUP($C$4,'Name Concatenation'!$A$1721:$B$1722,2,FALSE))=1,(A316&amp;" "&amp;B316),(B316&amp;", "&amp;A316)))))))</f>
        <v/>
      </c>
    </row>
    <row r="317" spans="1:3" x14ac:dyDescent="0.2">
      <c r="A317" s="24"/>
      <c r="B317" s="24"/>
      <c r="C317" s="43" t="str">
        <f>(IF((COUNTBLANK(A317))=1,"",(IF((COUNTBLANK($C$4))=1,"",(IF((VLOOKUP($C$4,'Name Concatenation'!$A$1721:$B$1722,2,FALSE))=1,(A317&amp;" "&amp;B317),(B317&amp;", "&amp;A317)))))))</f>
        <v/>
      </c>
    </row>
    <row r="318" spans="1:3" x14ac:dyDescent="0.2">
      <c r="A318" s="24"/>
      <c r="B318" s="24"/>
      <c r="C318" s="43" t="str">
        <f>(IF((COUNTBLANK(A318))=1,"",(IF((COUNTBLANK($C$4))=1,"",(IF((VLOOKUP($C$4,'Name Concatenation'!$A$1721:$B$1722,2,FALSE))=1,(A318&amp;" "&amp;B318),(B318&amp;", "&amp;A318)))))))</f>
        <v/>
      </c>
    </row>
    <row r="319" spans="1:3" x14ac:dyDescent="0.2">
      <c r="A319" s="24"/>
      <c r="B319" s="24"/>
      <c r="C319" s="43" t="str">
        <f>(IF((COUNTBLANK(A319))=1,"",(IF((COUNTBLANK($C$4))=1,"",(IF((VLOOKUP($C$4,'Name Concatenation'!$A$1721:$B$1722,2,FALSE))=1,(A319&amp;" "&amp;B319),(B319&amp;", "&amp;A319)))))))</f>
        <v/>
      </c>
    </row>
    <row r="320" spans="1:3" x14ac:dyDescent="0.2">
      <c r="A320" s="24"/>
      <c r="B320" s="24"/>
      <c r="C320" s="43" t="str">
        <f>(IF((COUNTBLANK(A320))=1,"",(IF((COUNTBLANK($C$4))=1,"",(IF((VLOOKUP($C$4,'Name Concatenation'!$A$1721:$B$1722,2,FALSE))=1,(A320&amp;" "&amp;B320),(B320&amp;", "&amp;A320)))))))</f>
        <v/>
      </c>
    </row>
    <row r="321" spans="1:3" x14ac:dyDescent="0.2">
      <c r="A321" s="24"/>
      <c r="B321" s="24"/>
      <c r="C321" s="43" t="str">
        <f>(IF((COUNTBLANK(A321))=1,"",(IF((COUNTBLANK($C$4))=1,"",(IF((VLOOKUP($C$4,'Name Concatenation'!$A$1721:$B$1722,2,FALSE))=1,(A321&amp;" "&amp;B321),(B321&amp;", "&amp;A321)))))))</f>
        <v/>
      </c>
    </row>
    <row r="322" spans="1:3" x14ac:dyDescent="0.2">
      <c r="A322" s="24"/>
      <c r="B322" s="24"/>
      <c r="C322" s="43" t="str">
        <f>(IF((COUNTBLANK(A322))=1,"",(IF((COUNTBLANK($C$4))=1,"",(IF((VLOOKUP($C$4,'Name Concatenation'!$A$1721:$B$1722,2,FALSE))=1,(A322&amp;" "&amp;B322),(B322&amp;", "&amp;A322)))))))</f>
        <v/>
      </c>
    </row>
    <row r="323" spans="1:3" x14ac:dyDescent="0.2">
      <c r="A323" s="24"/>
      <c r="B323" s="24"/>
      <c r="C323" s="43" t="str">
        <f>(IF((COUNTBLANK(A323))=1,"",(IF((COUNTBLANK($C$4))=1,"",(IF((VLOOKUP($C$4,'Name Concatenation'!$A$1721:$B$1722,2,FALSE))=1,(A323&amp;" "&amp;B323),(B323&amp;", "&amp;A323)))))))</f>
        <v/>
      </c>
    </row>
    <row r="324" spans="1:3" x14ac:dyDescent="0.2">
      <c r="A324" s="24"/>
      <c r="B324" s="24"/>
      <c r="C324" s="43" t="str">
        <f>(IF((COUNTBLANK(A324))=1,"",(IF((COUNTBLANK($C$4))=1,"",(IF((VLOOKUP($C$4,'Name Concatenation'!$A$1721:$B$1722,2,FALSE))=1,(A324&amp;" "&amp;B324),(B324&amp;", "&amp;A324)))))))</f>
        <v/>
      </c>
    </row>
    <row r="325" spans="1:3" x14ac:dyDescent="0.2">
      <c r="A325" s="24"/>
      <c r="B325" s="24"/>
      <c r="C325" s="43" t="str">
        <f>(IF((COUNTBLANK(A325))=1,"",(IF((COUNTBLANK($C$4))=1,"",(IF((VLOOKUP($C$4,'Name Concatenation'!$A$1721:$B$1722,2,FALSE))=1,(A325&amp;" "&amp;B325),(B325&amp;", "&amp;A325)))))))</f>
        <v/>
      </c>
    </row>
    <row r="326" spans="1:3" x14ac:dyDescent="0.2">
      <c r="A326" s="24"/>
      <c r="B326" s="24"/>
      <c r="C326" s="43" t="str">
        <f>(IF((COUNTBLANK(A326))=1,"",(IF((COUNTBLANK($C$4))=1,"",(IF((VLOOKUP($C$4,'Name Concatenation'!$A$1721:$B$1722,2,FALSE))=1,(A326&amp;" "&amp;B326),(B326&amp;", "&amp;A326)))))))</f>
        <v/>
      </c>
    </row>
    <row r="327" spans="1:3" x14ac:dyDescent="0.2">
      <c r="A327" s="24"/>
      <c r="B327" s="24"/>
      <c r="C327" s="43" t="str">
        <f>(IF((COUNTBLANK(A327))=1,"",(IF((COUNTBLANK($C$4))=1,"",(IF((VLOOKUP($C$4,'Name Concatenation'!$A$1721:$B$1722,2,FALSE))=1,(A327&amp;" "&amp;B327),(B327&amp;", "&amp;A327)))))))</f>
        <v/>
      </c>
    </row>
    <row r="328" spans="1:3" x14ac:dyDescent="0.2">
      <c r="A328" s="24"/>
      <c r="B328" s="24"/>
      <c r="C328" s="43" t="str">
        <f>(IF((COUNTBLANK(A328))=1,"",(IF((COUNTBLANK($C$4))=1,"",(IF((VLOOKUP($C$4,'Name Concatenation'!$A$1721:$B$1722,2,FALSE))=1,(A328&amp;" "&amp;B328),(B328&amp;", "&amp;A328)))))))</f>
        <v/>
      </c>
    </row>
    <row r="329" spans="1:3" x14ac:dyDescent="0.2">
      <c r="A329" s="24"/>
      <c r="B329" s="24"/>
      <c r="C329" s="43" t="str">
        <f>(IF((COUNTBLANK(A329))=1,"",(IF((COUNTBLANK($C$4))=1,"",(IF((VLOOKUP($C$4,'Name Concatenation'!$A$1721:$B$1722,2,FALSE))=1,(A329&amp;" "&amp;B329),(B329&amp;", "&amp;A329)))))))</f>
        <v/>
      </c>
    </row>
    <row r="330" spans="1:3" x14ac:dyDescent="0.2">
      <c r="A330" s="24"/>
      <c r="B330" s="24"/>
      <c r="C330" s="43" t="str">
        <f>(IF((COUNTBLANK(A330))=1,"",(IF((COUNTBLANK($C$4))=1,"",(IF((VLOOKUP($C$4,'Name Concatenation'!$A$1721:$B$1722,2,FALSE))=1,(A330&amp;" "&amp;B330),(B330&amp;", "&amp;A330)))))))</f>
        <v/>
      </c>
    </row>
    <row r="331" spans="1:3" x14ac:dyDescent="0.2">
      <c r="A331" s="24"/>
      <c r="B331" s="24"/>
      <c r="C331" s="43" t="str">
        <f>(IF((COUNTBLANK(A331))=1,"",(IF((COUNTBLANK($C$4))=1,"",(IF((VLOOKUP($C$4,'Name Concatenation'!$A$1721:$B$1722,2,FALSE))=1,(A331&amp;" "&amp;B331),(B331&amp;", "&amp;A331)))))))</f>
        <v/>
      </c>
    </row>
    <row r="332" spans="1:3" x14ac:dyDescent="0.2">
      <c r="A332" s="24"/>
      <c r="B332" s="24"/>
      <c r="C332" s="43" t="str">
        <f>(IF((COUNTBLANK(A332))=1,"",(IF((COUNTBLANK($C$4))=1,"",(IF((VLOOKUP($C$4,'Name Concatenation'!$A$1721:$B$1722,2,FALSE))=1,(A332&amp;" "&amp;B332),(B332&amp;", "&amp;A332)))))))</f>
        <v/>
      </c>
    </row>
    <row r="333" spans="1:3" x14ac:dyDescent="0.2">
      <c r="A333" s="24"/>
      <c r="B333" s="24"/>
      <c r="C333" s="43" t="str">
        <f>(IF((COUNTBLANK(A333))=1,"",(IF((COUNTBLANK($C$4))=1,"",(IF((VLOOKUP($C$4,'Name Concatenation'!$A$1721:$B$1722,2,FALSE))=1,(A333&amp;" "&amp;B333),(B333&amp;", "&amp;A333)))))))</f>
        <v/>
      </c>
    </row>
    <row r="334" spans="1:3" x14ac:dyDescent="0.2">
      <c r="A334" s="24"/>
      <c r="B334" s="24"/>
      <c r="C334" s="43" t="str">
        <f>(IF((COUNTBLANK(A334))=1,"",(IF((COUNTBLANK($C$4))=1,"",(IF((VLOOKUP($C$4,'Name Concatenation'!$A$1721:$B$1722,2,FALSE))=1,(A334&amp;" "&amp;B334),(B334&amp;", "&amp;A334)))))))</f>
        <v/>
      </c>
    </row>
    <row r="335" spans="1:3" x14ac:dyDescent="0.2">
      <c r="A335" s="24"/>
      <c r="B335" s="24"/>
      <c r="C335" s="43" t="str">
        <f>(IF((COUNTBLANK(A335))=1,"",(IF((COUNTBLANK($C$4))=1,"",(IF((VLOOKUP($C$4,'Name Concatenation'!$A$1721:$B$1722,2,FALSE))=1,(A335&amp;" "&amp;B335),(B335&amp;", "&amp;A335)))))))</f>
        <v/>
      </c>
    </row>
    <row r="336" spans="1:3" x14ac:dyDescent="0.2">
      <c r="A336" s="24"/>
      <c r="B336" s="24"/>
      <c r="C336" s="43" t="str">
        <f>(IF((COUNTBLANK(A336))=1,"",(IF((COUNTBLANK($C$4))=1,"",(IF((VLOOKUP($C$4,'Name Concatenation'!$A$1721:$B$1722,2,FALSE))=1,(A336&amp;" "&amp;B336),(B336&amp;", "&amp;A336)))))))</f>
        <v/>
      </c>
    </row>
    <row r="337" spans="1:3" x14ac:dyDescent="0.2">
      <c r="A337" s="24"/>
      <c r="B337" s="24"/>
      <c r="C337" s="43" t="str">
        <f>(IF((COUNTBLANK(A337))=1,"",(IF((COUNTBLANK($C$4))=1,"",(IF((VLOOKUP($C$4,'Name Concatenation'!$A$1721:$B$1722,2,FALSE))=1,(A337&amp;" "&amp;B337),(B337&amp;", "&amp;A337)))))))</f>
        <v/>
      </c>
    </row>
    <row r="338" spans="1:3" x14ac:dyDescent="0.2">
      <c r="A338" s="24"/>
      <c r="B338" s="24"/>
      <c r="C338" s="43" t="str">
        <f>(IF((COUNTBLANK(A338))=1,"",(IF((COUNTBLANK($C$4))=1,"",(IF((VLOOKUP($C$4,'Name Concatenation'!$A$1721:$B$1722,2,FALSE))=1,(A338&amp;" "&amp;B338),(B338&amp;", "&amp;A338)))))))</f>
        <v/>
      </c>
    </row>
    <row r="339" spans="1:3" x14ac:dyDescent="0.2">
      <c r="A339" s="24"/>
      <c r="B339" s="24"/>
      <c r="C339" s="43" t="str">
        <f>(IF((COUNTBLANK(A339))=1,"",(IF((COUNTBLANK($C$4))=1,"",(IF((VLOOKUP($C$4,'Name Concatenation'!$A$1721:$B$1722,2,FALSE))=1,(A339&amp;" "&amp;B339),(B339&amp;", "&amp;A339)))))))</f>
        <v/>
      </c>
    </row>
    <row r="340" spans="1:3" x14ac:dyDescent="0.2">
      <c r="A340" s="24"/>
      <c r="B340" s="24"/>
      <c r="C340" s="43" t="str">
        <f>(IF((COUNTBLANK(A340))=1,"",(IF((COUNTBLANK($C$4))=1,"",(IF((VLOOKUP($C$4,'Name Concatenation'!$A$1721:$B$1722,2,FALSE))=1,(A340&amp;" "&amp;B340),(B340&amp;", "&amp;A340)))))))</f>
        <v/>
      </c>
    </row>
    <row r="341" spans="1:3" x14ac:dyDescent="0.2">
      <c r="A341" s="24"/>
      <c r="B341" s="24"/>
      <c r="C341" s="43" t="str">
        <f>(IF((COUNTBLANK(A341))=1,"",(IF((COUNTBLANK($C$4))=1,"",(IF((VLOOKUP($C$4,'Name Concatenation'!$A$1721:$B$1722,2,FALSE))=1,(A341&amp;" "&amp;B341),(B341&amp;", "&amp;A341)))))))</f>
        <v/>
      </c>
    </row>
    <row r="342" spans="1:3" x14ac:dyDescent="0.2">
      <c r="A342" s="24"/>
      <c r="B342" s="24"/>
      <c r="C342" s="43" t="str">
        <f>(IF((COUNTBLANK(A342))=1,"",(IF((COUNTBLANK($C$4))=1,"",(IF((VLOOKUP($C$4,'Name Concatenation'!$A$1721:$B$1722,2,FALSE))=1,(A342&amp;" "&amp;B342),(B342&amp;", "&amp;A342)))))))</f>
        <v/>
      </c>
    </row>
    <row r="343" spans="1:3" x14ac:dyDescent="0.2">
      <c r="A343" s="24"/>
      <c r="B343" s="24"/>
      <c r="C343" s="43" t="str">
        <f>(IF((COUNTBLANK(A343))=1,"",(IF((COUNTBLANK($C$4))=1,"",(IF((VLOOKUP($C$4,'Name Concatenation'!$A$1721:$B$1722,2,FALSE))=1,(A343&amp;" "&amp;B343),(B343&amp;", "&amp;A343)))))))</f>
        <v/>
      </c>
    </row>
    <row r="344" spans="1:3" x14ac:dyDescent="0.2">
      <c r="A344" s="24"/>
      <c r="B344" s="24"/>
      <c r="C344" s="43" t="str">
        <f>(IF((COUNTBLANK(A344))=1,"",(IF((COUNTBLANK($C$4))=1,"",(IF((VLOOKUP($C$4,'Name Concatenation'!$A$1721:$B$1722,2,FALSE))=1,(A344&amp;" "&amp;B344),(B344&amp;", "&amp;A344)))))))</f>
        <v/>
      </c>
    </row>
    <row r="345" spans="1:3" x14ac:dyDescent="0.2">
      <c r="A345" s="24"/>
      <c r="B345" s="24"/>
      <c r="C345" s="43" t="str">
        <f>(IF((COUNTBLANK(A345))=1,"",(IF((COUNTBLANK($C$4))=1,"",(IF((VLOOKUP($C$4,'Name Concatenation'!$A$1721:$B$1722,2,FALSE))=1,(A345&amp;" "&amp;B345),(B345&amp;", "&amp;A345)))))))</f>
        <v/>
      </c>
    </row>
    <row r="346" spans="1:3" x14ac:dyDescent="0.2">
      <c r="A346" s="24"/>
      <c r="B346" s="24"/>
      <c r="C346" s="43" t="str">
        <f>(IF((COUNTBLANK(A346))=1,"",(IF((COUNTBLANK($C$4))=1,"",(IF((VLOOKUP($C$4,'Name Concatenation'!$A$1721:$B$1722,2,FALSE))=1,(A346&amp;" "&amp;B346),(B346&amp;", "&amp;A346)))))))</f>
        <v/>
      </c>
    </row>
    <row r="347" spans="1:3" x14ac:dyDescent="0.2">
      <c r="A347" s="24"/>
      <c r="B347" s="24"/>
      <c r="C347" s="43" t="str">
        <f>(IF((COUNTBLANK(A347))=1,"",(IF((COUNTBLANK($C$4))=1,"",(IF((VLOOKUP($C$4,'Name Concatenation'!$A$1721:$B$1722,2,FALSE))=1,(A347&amp;" "&amp;B347),(B347&amp;", "&amp;A347)))))))</f>
        <v/>
      </c>
    </row>
    <row r="348" spans="1:3" x14ac:dyDescent="0.2">
      <c r="A348" s="24"/>
      <c r="B348" s="24"/>
      <c r="C348" s="43" t="str">
        <f>(IF((COUNTBLANK(A348))=1,"",(IF((COUNTBLANK($C$4))=1,"",(IF((VLOOKUP($C$4,'Name Concatenation'!$A$1721:$B$1722,2,FALSE))=1,(A348&amp;" "&amp;B348),(B348&amp;", "&amp;A348)))))))</f>
        <v/>
      </c>
    </row>
    <row r="349" spans="1:3" x14ac:dyDescent="0.2">
      <c r="A349" s="24"/>
      <c r="B349" s="24"/>
      <c r="C349" s="43" t="str">
        <f>(IF((COUNTBLANK(A349))=1,"",(IF((COUNTBLANK($C$4))=1,"",(IF((VLOOKUP($C$4,'Name Concatenation'!$A$1721:$B$1722,2,FALSE))=1,(A349&amp;" "&amp;B349),(B349&amp;", "&amp;A349)))))))</f>
        <v/>
      </c>
    </row>
    <row r="350" spans="1:3" x14ac:dyDescent="0.2">
      <c r="A350" s="24"/>
      <c r="B350" s="24"/>
      <c r="C350" s="43" t="str">
        <f>(IF((COUNTBLANK(A350))=1,"",(IF((COUNTBLANK($C$4))=1,"",(IF((VLOOKUP($C$4,'Name Concatenation'!$A$1721:$B$1722,2,FALSE))=1,(A350&amp;" "&amp;B350),(B350&amp;", "&amp;A350)))))))</f>
        <v/>
      </c>
    </row>
    <row r="351" spans="1:3" x14ac:dyDescent="0.2">
      <c r="A351" s="24"/>
      <c r="B351" s="24"/>
      <c r="C351" s="43" t="str">
        <f>(IF((COUNTBLANK(A351))=1,"",(IF((COUNTBLANK($C$4))=1,"",(IF((VLOOKUP($C$4,'Name Concatenation'!$A$1721:$B$1722,2,FALSE))=1,(A351&amp;" "&amp;B351),(B351&amp;", "&amp;A351)))))))</f>
        <v/>
      </c>
    </row>
    <row r="352" spans="1:3" x14ac:dyDescent="0.2">
      <c r="A352" s="24"/>
      <c r="B352" s="24"/>
      <c r="C352" s="43" t="str">
        <f>(IF((COUNTBLANK(A352))=1,"",(IF((COUNTBLANK($C$4))=1,"",(IF((VLOOKUP($C$4,'Name Concatenation'!$A$1721:$B$1722,2,FALSE))=1,(A352&amp;" "&amp;B352),(B352&amp;", "&amp;A352)))))))</f>
        <v/>
      </c>
    </row>
    <row r="353" spans="1:3" x14ac:dyDescent="0.2">
      <c r="A353" s="24"/>
      <c r="B353" s="24"/>
      <c r="C353" s="43" t="str">
        <f>(IF((COUNTBLANK(A353))=1,"",(IF((COUNTBLANK($C$4))=1,"",(IF((VLOOKUP($C$4,'Name Concatenation'!$A$1721:$B$1722,2,FALSE))=1,(A353&amp;" "&amp;B353),(B353&amp;", "&amp;A353)))))))</f>
        <v/>
      </c>
    </row>
    <row r="354" spans="1:3" x14ac:dyDescent="0.2">
      <c r="A354" s="24"/>
      <c r="B354" s="24"/>
      <c r="C354" s="43" t="str">
        <f>(IF((COUNTBLANK(A354))=1,"",(IF((COUNTBLANK($C$4))=1,"",(IF((VLOOKUP($C$4,'Name Concatenation'!$A$1721:$B$1722,2,FALSE))=1,(A354&amp;" "&amp;B354),(B354&amp;", "&amp;A354)))))))</f>
        <v/>
      </c>
    </row>
    <row r="355" spans="1:3" x14ac:dyDescent="0.2">
      <c r="A355" s="24"/>
      <c r="B355" s="24"/>
      <c r="C355" s="43" t="str">
        <f>(IF((COUNTBLANK(A355))=1,"",(IF((COUNTBLANK($C$4))=1,"",(IF((VLOOKUP($C$4,'Name Concatenation'!$A$1721:$B$1722,2,FALSE))=1,(A355&amp;" "&amp;B355),(B355&amp;", "&amp;A355)))))))</f>
        <v/>
      </c>
    </row>
    <row r="356" spans="1:3" x14ac:dyDescent="0.2">
      <c r="A356" s="24"/>
      <c r="B356" s="24"/>
      <c r="C356" s="43" t="str">
        <f>(IF((COUNTBLANK(A356))=1,"",(IF((COUNTBLANK($C$4))=1,"",(IF((VLOOKUP($C$4,'Name Concatenation'!$A$1721:$B$1722,2,FALSE))=1,(A356&amp;" "&amp;B356),(B356&amp;", "&amp;A356)))))))</f>
        <v/>
      </c>
    </row>
    <row r="357" spans="1:3" x14ac:dyDescent="0.2">
      <c r="A357" s="24"/>
      <c r="B357" s="24"/>
      <c r="C357" s="43" t="str">
        <f>(IF((COUNTBLANK(A357))=1,"",(IF((COUNTBLANK($C$4))=1,"",(IF((VLOOKUP($C$4,'Name Concatenation'!$A$1721:$B$1722,2,FALSE))=1,(A357&amp;" "&amp;B357),(B357&amp;", "&amp;A357)))))))</f>
        <v/>
      </c>
    </row>
    <row r="358" spans="1:3" x14ac:dyDescent="0.2">
      <c r="A358" s="24"/>
      <c r="B358" s="24"/>
      <c r="C358" s="43" t="str">
        <f>(IF((COUNTBLANK(A358))=1,"",(IF((COUNTBLANK($C$4))=1,"",(IF((VLOOKUP($C$4,'Name Concatenation'!$A$1721:$B$1722,2,FALSE))=1,(A358&amp;" "&amp;B358),(B358&amp;", "&amp;A358)))))))</f>
        <v/>
      </c>
    </row>
    <row r="359" spans="1:3" x14ac:dyDescent="0.2">
      <c r="A359" s="24"/>
      <c r="B359" s="24"/>
      <c r="C359" s="43" t="str">
        <f>(IF((COUNTBLANK(A359))=1,"",(IF((COUNTBLANK($C$4))=1,"",(IF((VLOOKUP($C$4,'Name Concatenation'!$A$1721:$B$1722,2,FALSE))=1,(A359&amp;" "&amp;B359),(B359&amp;", "&amp;A359)))))))</f>
        <v/>
      </c>
    </row>
    <row r="360" spans="1:3" x14ac:dyDescent="0.2">
      <c r="A360" s="24"/>
      <c r="B360" s="24"/>
      <c r="C360" s="43" t="str">
        <f>(IF((COUNTBLANK(A360))=1,"",(IF((COUNTBLANK($C$4))=1,"",(IF((VLOOKUP($C$4,'Name Concatenation'!$A$1721:$B$1722,2,FALSE))=1,(A360&amp;" "&amp;B360),(B360&amp;", "&amp;A360)))))))</f>
        <v/>
      </c>
    </row>
    <row r="361" spans="1:3" x14ac:dyDescent="0.2">
      <c r="A361" s="24"/>
      <c r="B361" s="24"/>
      <c r="C361" s="43" t="str">
        <f>(IF((COUNTBLANK(A361))=1,"",(IF((COUNTBLANK($C$4))=1,"",(IF((VLOOKUP($C$4,'Name Concatenation'!$A$1721:$B$1722,2,FALSE))=1,(A361&amp;" "&amp;B361),(B361&amp;", "&amp;A361)))))))</f>
        <v/>
      </c>
    </row>
    <row r="362" spans="1:3" x14ac:dyDescent="0.2">
      <c r="A362" s="24"/>
      <c r="B362" s="24"/>
      <c r="C362" s="43" t="str">
        <f>(IF((COUNTBLANK(A362))=1,"",(IF((COUNTBLANK($C$4))=1,"",(IF((VLOOKUP($C$4,'Name Concatenation'!$A$1721:$B$1722,2,FALSE))=1,(A362&amp;" "&amp;B362),(B362&amp;", "&amp;A362)))))))</f>
        <v/>
      </c>
    </row>
    <row r="363" spans="1:3" x14ac:dyDescent="0.2">
      <c r="A363" s="24"/>
      <c r="B363" s="24"/>
      <c r="C363" s="43" t="str">
        <f>(IF((COUNTBLANK(A363))=1,"",(IF((COUNTBLANK($C$4))=1,"",(IF((VLOOKUP($C$4,'Name Concatenation'!$A$1721:$B$1722,2,FALSE))=1,(A363&amp;" "&amp;B363),(B363&amp;", "&amp;A363)))))))</f>
        <v/>
      </c>
    </row>
    <row r="364" spans="1:3" x14ac:dyDescent="0.2">
      <c r="A364" s="24"/>
      <c r="B364" s="24"/>
      <c r="C364" s="43" t="str">
        <f>(IF((COUNTBLANK(A364))=1,"",(IF((COUNTBLANK($C$4))=1,"",(IF((VLOOKUP($C$4,'Name Concatenation'!$A$1721:$B$1722,2,FALSE))=1,(A364&amp;" "&amp;B364),(B364&amp;", "&amp;A364)))))))</f>
        <v/>
      </c>
    </row>
    <row r="365" spans="1:3" x14ac:dyDescent="0.2">
      <c r="A365" s="24"/>
      <c r="B365" s="24"/>
      <c r="C365" s="43" t="str">
        <f>(IF((COUNTBLANK(A365))=1,"",(IF((COUNTBLANK($C$4))=1,"",(IF((VLOOKUP($C$4,'Name Concatenation'!$A$1721:$B$1722,2,FALSE))=1,(A365&amp;" "&amp;B365),(B365&amp;", "&amp;A365)))))))</f>
        <v/>
      </c>
    </row>
    <row r="366" spans="1:3" x14ac:dyDescent="0.2">
      <c r="A366" s="24"/>
      <c r="B366" s="24"/>
      <c r="C366" s="43" t="str">
        <f>(IF((COUNTBLANK(A366))=1,"",(IF((COUNTBLANK($C$4))=1,"",(IF((VLOOKUP($C$4,'Name Concatenation'!$A$1721:$B$1722,2,FALSE))=1,(A366&amp;" "&amp;B366),(B366&amp;", "&amp;A366)))))))</f>
        <v/>
      </c>
    </row>
    <row r="367" spans="1:3" x14ac:dyDescent="0.2">
      <c r="A367" s="24"/>
      <c r="B367" s="24"/>
      <c r="C367" s="43" t="str">
        <f>(IF((COUNTBLANK(A367))=1,"",(IF((COUNTBLANK($C$4))=1,"",(IF((VLOOKUP($C$4,'Name Concatenation'!$A$1721:$B$1722,2,FALSE))=1,(A367&amp;" "&amp;B367),(B367&amp;", "&amp;A367)))))))</f>
        <v/>
      </c>
    </row>
    <row r="368" spans="1:3" x14ac:dyDescent="0.2">
      <c r="A368" s="24"/>
      <c r="B368" s="24"/>
      <c r="C368" s="43" t="str">
        <f>(IF((COUNTBLANK(A368))=1,"",(IF((COUNTBLANK($C$4))=1,"",(IF((VLOOKUP($C$4,'Name Concatenation'!$A$1721:$B$1722,2,FALSE))=1,(A368&amp;" "&amp;B368),(B368&amp;", "&amp;A368)))))))</f>
        <v/>
      </c>
    </row>
    <row r="369" spans="1:3" x14ac:dyDescent="0.2">
      <c r="A369" s="24"/>
      <c r="B369" s="24"/>
      <c r="C369" s="43" t="str">
        <f>(IF((COUNTBLANK(A369))=1,"",(IF((COUNTBLANK($C$4))=1,"",(IF((VLOOKUP($C$4,'Name Concatenation'!$A$1721:$B$1722,2,FALSE))=1,(A369&amp;" "&amp;B369),(B369&amp;", "&amp;A369)))))))</f>
        <v/>
      </c>
    </row>
    <row r="370" spans="1:3" x14ac:dyDescent="0.2">
      <c r="A370" s="24"/>
      <c r="B370" s="24"/>
      <c r="C370" s="43" t="str">
        <f>(IF((COUNTBLANK(A370))=1,"",(IF((COUNTBLANK($C$4))=1,"",(IF((VLOOKUP($C$4,'Name Concatenation'!$A$1721:$B$1722,2,FALSE))=1,(A370&amp;" "&amp;B370),(B370&amp;", "&amp;A370)))))))</f>
        <v/>
      </c>
    </row>
    <row r="371" spans="1:3" x14ac:dyDescent="0.2">
      <c r="A371" s="24"/>
      <c r="B371" s="24"/>
      <c r="C371" s="43" t="str">
        <f>(IF((COUNTBLANK(A371))=1,"",(IF((COUNTBLANK($C$4))=1,"",(IF((VLOOKUP($C$4,'Name Concatenation'!$A$1721:$B$1722,2,FALSE))=1,(A371&amp;" "&amp;B371),(B371&amp;", "&amp;A371)))))))</f>
        <v/>
      </c>
    </row>
    <row r="372" spans="1:3" x14ac:dyDescent="0.2">
      <c r="A372" s="24"/>
      <c r="B372" s="24"/>
      <c r="C372" s="43" t="str">
        <f>(IF((COUNTBLANK(A372))=1,"",(IF((COUNTBLANK($C$4))=1,"",(IF((VLOOKUP($C$4,'Name Concatenation'!$A$1721:$B$1722,2,FALSE))=1,(A372&amp;" "&amp;B372),(B372&amp;", "&amp;A372)))))))</f>
        <v/>
      </c>
    </row>
    <row r="373" spans="1:3" x14ac:dyDescent="0.2">
      <c r="A373" s="24"/>
      <c r="B373" s="24"/>
      <c r="C373" s="43" t="str">
        <f>(IF((COUNTBLANK(A373))=1,"",(IF((COUNTBLANK($C$4))=1,"",(IF((VLOOKUP($C$4,'Name Concatenation'!$A$1721:$B$1722,2,FALSE))=1,(A373&amp;" "&amp;B373),(B373&amp;", "&amp;A373)))))))</f>
        <v/>
      </c>
    </row>
    <row r="374" spans="1:3" x14ac:dyDescent="0.2">
      <c r="A374" s="24"/>
      <c r="B374" s="24"/>
      <c r="C374" s="43" t="str">
        <f>(IF((COUNTBLANK(A374))=1,"",(IF((COUNTBLANK($C$4))=1,"",(IF((VLOOKUP($C$4,'Name Concatenation'!$A$1721:$B$1722,2,FALSE))=1,(A374&amp;" "&amp;B374),(B374&amp;", "&amp;A374)))))))</f>
        <v/>
      </c>
    </row>
    <row r="375" spans="1:3" x14ac:dyDescent="0.2">
      <c r="A375" s="24"/>
      <c r="B375" s="24"/>
      <c r="C375" s="43" t="str">
        <f>(IF((COUNTBLANK(A375))=1,"",(IF((COUNTBLANK($C$4))=1,"",(IF((VLOOKUP($C$4,'Name Concatenation'!$A$1721:$B$1722,2,FALSE))=1,(A375&amp;" "&amp;B375),(B375&amp;", "&amp;A375)))))))</f>
        <v/>
      </c>
    </row>
    <row r="376" spans="1:3" x14ac:dyDescent="0.2">
      <c r="A376" s="24"/>
      <c r="B376" s="24"/>
      <c r="C376" s="43" t="str">
        <f>(IF((COUNTBLANK(A376))=1,"",(IF((COUNTBLANK($C$4))=1,"",(IF((VLOOKUP($C$4,'Name Concatenation'!$A$1721:$B$1722,2,FALSE))=1,(A376&amp;" "&amp;B376),(B376&amp;", "&amp;A376)))))))</f>
        <v/>
      </c>
    </row>
    <row r="377" spans="1:3" x14ac:dyDescent="0.2">
      <c r="A377" s="24"/>
      <c r="B377" s="24"/>
      <c r="C377" s="43" t="str">
        <f>(IF((COUNTBLANK(A377))=1,"",(IF((COUNTBLANK($C$4))=1,"",(IF((VLOOKUP($C$4,'Name Concatenation'!$A$1721:$B$1722,2,FALSE))=1,(A377&amp;" "&amp;B377),(B377&amp;", "&amp;A377)))))))</f>
        <v/>
      </c>
    </row>
    <row r="378" spans="1:3" x14ac:dyDescent="0.2">
      <c r="A378" s="24"/>
      <c r="B378" s="24"/>
      <c r="C378" s="43" t="str">
        <f>(IF((COUNTBLANK(A378))=1,"",(IF((COUNTBLANK($C$4))=1,"",(IF((VLOOKUP($C$4,'Name Concatenation'!$A$1721:$B$1722,2,FALSE))=1,(A378&amp;" "&amp;B378),(B378&amp;", "&amp;A378)))))))</f>
        <v/>
      </c>
    </row>
    <row r="379" spans="1:3" x14ac:dyDescent="0.2">
      <c r="A379" s="24"/>
      <c r="B379" s="24"/>
      <c r="C379" s="43" t="str">
        <f>(IF((COUNTBLANK(A379))=1,"",(IF((COUNTBLANK($C$4))=1,"",(IF((VLOOKUP($C$4,'Name Concatenation'!$A$1721:$B$1722,2,FALSE))=1,(A379&amp;" "&amp;B379),(B379&amp;", "&amp;A379)))))))</f>
        <v/>
      </c>
    </row>
    <row r="380" spans="1:3" x14ac:dyDescent="0.2">
      <c r="A380" s="24"/>
      <c r="B380" s="24"/>
      <c r="C380" s="43" t="str">
        <f>(IF((COUNTBLANK(A380))=1,"",(IF((COUNTBLANK($C$4))=1,"",(IF((VLOOKUP($C$4,'Name Concatenation'!$A$1721:$B$1722,2,FALSE))=1,(A380&amp;" "&amp;B380),(B380&amp;", "&amp;A380)))))))</f>
        <v/>
      </c>
    </row>
    <row r="381" spans="1:3" x14ac:dyDescent="0.2">
      <c r="A381" s="24"/>
      <c r="B381" s="24"/>
      <c r="C381" s="43" t="str">
        <f>(IF((COUNTBLANK(A381))=1,"",(IF((COUNTBLANK($C$4))=1,"",(IF((VLOOKUP($C$4,'Name Concatenation'!$A$1721:$B$1722,2,FALSE))=1,(A381&amp;" "&amp;B381),(B381&amp;", "&amp;A381)))))))</f>
        <v/>
      </c>
    </row>
    <row r="382" spans="1:3" x14ac:dyDescent="0.2">
      <c r="A382" s="24"/>
      <c r="B382" s="24"/>
      <c r="C382" s="43" t="str">
        <f>(IF((COUNTBLANK(A382))=1,"",(IF((COUNTBLANK($C$4))=1,"",(IF((VLOOKUP($C$4,'Name Concatenation'!$A$1721:$B$1722,2,FALSE))=1,(A382&amp;" "&amp;B382),(B382&amp;", "&amp;A382)))))))</f>
        <v/>
      </c>
    </row>
    <row r="383" spans="1:3" x14ac:dyDescent="0.2">
      <c r="A383" s="24"/>
      <c r="B383" s="24"/>
      <c r="C383" s="43" t="str">
        <f>(IF((COUNTBLANK(A383))=1,"",(IF((COUNTBLANK($C$4))=1,"",(IF((VLOOKUP($C$4,'Name Concatenation'!$A$1721:$B$1722,2,FALSE))=1,(A383&amp;" "&amp;B383),(B383&amp;", "&amp;A383)))))))</f>
        <v/>
      </c>
    </row>
    <row r="384" spans="1:3" x14ac:dyDescent="0.2">
      <c r="A384" s="24"/>
      <c r="B384" s="24"/>
      <c r="C384" s="43" t="str">
        <f>(IF((COUNTBLANK(A384))=1,"",(IF((COUNTBLANK($C$4))=1,"",(IF((VLOOKUP($C$4,'Name Concatenation'!$A$1721:$B$1722,2,FALSE))=1,(A384&amp;" "&amp;B384),(B384&amp;", "&amp;A384)))))))</f>
        <v/>
      </c>
    </row>
    <row r="385" spans="1:3" x14ac:dyDescent="0.2">
      <c r="A385" s="24"/>
      <c r="B385" s="24"/>
      <c r="C385" s="43" t="str">
        <f>(IF((COUNTBLANK(A385))=1,"",(IF((COUNTBLANK($C$4))=1,"",(IF((VLOOKUP($C$4,'Name Concatenation'!$A$1721:$B$1722,2,FALSE))=1,(A385&amp;" "&amp;B385),(B385&amp;", "&amp;A385)))))))</f>
        <v/>
      </c>
    </row>
    <row r="386" spans="1:3" x14ac:dyDescent="0.2">
      <c r="A386" s="24"/>
      <c r="B386" s="24"/>
      <c r="C386" s="43" t="str">
        <f>(IF((COUNTBLANK(A386))=1,"",(IF((COUNTBLANK($C$4))=1,"",(IF((VLOOKUP($C$4,'Name Concatenation'!$A$1721:$B$1722,2,FALSE))=1,(A386&amp;" "&amp;B386),(B386&amp;", "&amp;A386)))))))</f>
        <v/>
      </c>
    </row>
    <row r="387" spans="1:3" x14ac:dyDescent="0.2">
      <c r="A387" s="24"/>
      <c r="B387" s="24"/>
      <c r="C387" s="43" t="str">
        <f>(IF((COUNTBLANK(A387))=1,"",(IF((COUNTBLANK($C$4))=1,"",(IF((VLOOKUP($C$4,'Name Concatenation'!$A$1721:$B$1722,2,FALSE))=1,(A387&amp;" "&amp;B387),(B387&amp;", "&amp;A387)))))))</f>
        <v/>
      </c>
    </row>
    <row r="388" spans="1:3" x14ac:dyDescent="0.2">
      <c r="A388" s="24"/>
      <c r="B388" s="24"/>
      <c r="C388" s="43" t="str">
        <f>(IF((COUNTBLANK(A388))=1,"",(IF((COUNTBLANK($C$4))=1,"",(IF((VLOOKUP($C$4,'Name Concatenation'!$A$1721:$B$1722,2,FALSE))=1,(A388&amp;" "&amp;B388),(B388&amp;", "&amp;A388)))))))</f>
        <v/>
      </c>
    </row>
    <row r="389" spans="1:3" x14ac:dyDescent="0.2">
      <c r="A389" s="24"/>
      <c r="B389" s="24"/>
      <c r="C389" s="43" t="str">
        <f>(IF((COUNTBLANK(A389))=1,"",(IF((COUNTBLANK($C$4))=1,"",(IF((VLOOKUP($C$4,'Name Concatenation'!$A$1721:$B$1722,2,FALSE))=1,(A389&amp;" "&amp;B389),(B389&amp;", "&amp;A389)))))))</f>
        <v/>
      </c>
    </row>
    <row r="390" spans="1:3" x14ac:dyDescent="0.2">
      <c r="A390" s="24"/>
      <c r="B390" s="24"/>
      <c r="C390" s="43" t="str">
        <f>(IF((COUNTBLANK(A390))=1,"",(IF((COUNTBLANK($C$4))=1,"",(IF((VLOOKUP($C$4,'Name Concatenation'!$A$1721:$B$1722,2,FALSE))=1,(A390&amp;" "&amp;B390),(B390&amp;", "&amp;A390)))))))</f>
        <v/>
      </c>
    </row>
    <row r="391" spans="1:3" x14ac:dyDescent="0.2">
      <c r="A391" s="24"/>
      <c r="B391" s="24"/>
      <c r="C391" s="43" t="str">
        <f>(IF((COUNTBLANK(A391))=1,"",(IF((COUNTBLANK($C$4))=1,"",(IF((VLOOKUP($C$4,'Name Concatenation'!$A$1721:$B$1722,2,FALSE))=1,(A391&amp;" "&amp;B391),(B391&amp;", "&amp;A391)))))))</f>
        <v/>
      </c>
    </row>
    <row r="392" spans="1:3" x14ac:dyDescent="0.2">
      <c r="A392" s="24"/>
      <c r="B392" s="24"/>
      <c r="C392" s="43" t="str">
        <f>(IF((COUNTBLANK(A392))=1,"",(IF((COUNTBLANK($C$4))=1,"",(IF((VLOOKUP($C$4,'Name Concatenation'!$A$1721:$B$1722,2,FALSE))=1,(A392&amp;" "&amp;B392),(B392&amp;", "&amp;A392)))))))</f>
        <v/>
      </c>
    </row>
    <row r="393" spans="1:3" x14ac:dyDescent="0.2">
      <c r="A393" s="24"/>
      <c r="B393" s="24"/>
      <c r="C393" s="43" t="str">
        <f>(IF((COUNTBLANK(A393))=1,"",(IF((COUNTBLANK($C$4))=1,"",(IF((VLOOKUP($C$4,'Name Concatenation'!$A$1721:$B$1722,2,FALSE))=1,(A393&amp;" "&amp;B393),(B393&amp;", "&amp;A393)))))))</f>
        <v/>
      </c>
    </row>
    <row r="394" spans="1:3" x14ac:dyDescent="0.2">
      <c r="A394" s="24"/>
      <c r="B394" s="24"/>
      <c r="C394" s="43" t="str">
        <f>(IF((COUNTBLANK(A394))=1,"",(IF((COUNTBLANK($C$4))=1,"",(IF((VLOOKUP($C$4,'Name Concatenation'!$A$1721:$B$1722,2,FALSE))=1,(A394&amp;" "&amp;B394),(B394&amp;", "&amp;A394)))))))</f>
        <v/>
      </c>
    </row>
    <row r="395" spans="1:3" x14ac:dyDescent="0.2">
      <c r="A395" s="24"/>
      <c r="B395" s="24"/>
      <c r="C395" s="43" t="str">
        <f>(IF((COUNTBLANK(A395))=1,"",(IF((COUNTBLANK($C$4))=1,"",(IF((VLOOKUP($C$4,'Name Concatenation'!$A$1721:$B$1722,2,FALSE))=1,(A395&amp;" "&amp;B395),(B395&amp;", "&amp;A395)))))))</f>
        <v/>
      </c>
    </row>
    <row r="396" spans="1:3" x14ac:dyDescent="0.2">
      <c r="A396" s="24"/>
      <c r="B396" s="24"/>
      <c r="C396" s="43" t="str">
        <f>(IF((COUNTBLANK(A396))=1,"",(IF((COUNTBLANK($C$4))=1,"",(IF((VLOOKUP($C$4,'Name Concatenation'!$A$1721:$B$1722,2,FALSE))=1,(A396&amp;" "&amp;B396),(B396&amp;", "&amp;A396)))))))</f>
        <v/>
      </c>
    </row>
    <row r="397" spans="1:3" x14ac:dyDescent="0.2">
      <c r="A397" s="24"/>
      <c r="B397" s="24"/>
      <c r="C397" s="43" t="str">
        <f>(IF((COUNTBLANK(A397))=1,"",(IF((COUNTBLANK($C$4))=1,"",(IF((VLOOKUP($C$4,'Name Concatenation'!$A$1721:$B$1722,2,FALSE))=1,(A397&amp;" "&amp;B397),(B397&amp;", "&amp;A397)))))))</f>
        <v/>
      </c>
    </row>
    <row r="398" spans="1:3" x14ac:dyDescent="0.2">
      <c r="A398" s="24"/>
      <c r="B398" s="24"/>
      <c r="C398" s="43" t="str">
        <f>(IF((COUNTBLANK(A398))=1,"",(IF((COUNTBLANK($C$4))=1,"",(IF((VLOOKUP($C$4,'Name Concatenation'!$A$1721:$B$1722,2,FALSE))=1,(A398&amp;" "&amp;B398),(B398&amp;", "&amp;A398)))))))</f>
        <v/>
      </c>
    </row>
    <row r="399" spans="1:3" x14ac:dyDescent="0.2">
      <c r="A399" s="24"/>
      <c r="B399" s="24"/>
      <c r="C399" s="43" t="str">
        <f>(IF((COUNTBLANK(A399))=1,"",(IF((COUNTBLANK($C$4))=1,"",(IF((VLOOKUP($C$4,'Name Concatenation'!$A$1721:$B$1722,2,FALSE))=1,(A399&amp;" "&amp;B399),(B399&amp;", "&amp;A399)))))))</f>
        <v/>
      </c>
    </row>
    <row r="400" spans="1:3" x14ac:dyDescent="0.2">
      <c r="A400" s="24"/>
      <c r="B400" s="24"/>
      <c r="C400" s="43" t="str">
        <f>(IF((COUNTBLANK(A400))=1,"",(IF((COUNTBLANK($C$4))=1,"",(IF((VLOOKUP($C$4,'Name Concatenation'!$A$1721:$B$1722,2,FALSE))=1,(A400&amp;" "&amp;B400),(B400&amp;", "&amp;A400)))))))</f>
        <v/>
      </c>
    </row>
    <row r="401" spans="1:3" x14ac:dyDescent="0.2">
      <c r="A401" s="24"/>
      <c r="B401" s="24"/>
      <c r="C401" s="43" t="str">
        <f>(IF((COUNTBLANK(A401))=1,"",(IF((COUNTBLANK($C$4))=1,"",(IF((VLOOKUP($C$4,'Name Concatenation'!$A$1721:$B$1722,2,FALSE))=1,(A401&amp;" "&amp;B401),(B401&amp;", "&amp;A401)))))))</f>
        <v/>
      </c>
    </row>
    <row r="402" spans="1:3" x14ac:dyDescent="0.2">
      <c r="A402" s="24"/>
      <c r="B402" s="24"/>
      <c r="C402" s="43" t="str">
        <f>(IF((COUNTBLANK(A402))=1,"",(IF((COUNTBLANK($C$4))=1,"",(IF((VLOOKUP($C$4,'Name Concatenation'!$A$1721:$B$1722,2,FALSE))=1,(A402&amp;" "&amp;B402),(B402&amp;", "&amp;A402)))))))</f>
        <v/>
      </c>
    </row>
    <row r="403" spans="1:3" x14ac:dyDescent="0.2">
      <c r="A403" s="24"/>
      <c r="B403" s="24"/>
      <c r="C403" s="43" t="str">
        <f>(IF((COUNTBLANK(A403))=1,"",(IF((COUNTBLANK($C$4))=1,"",(IF((VLOOKUP($C$4,'Name Concatenation'!$A$1721:$B$1722,2,FALSE))=1,(A403&amp;" "&amp;B403),(B403&amp;", "&amp;A403)))))))</f>
        <v/>
      </c>
    </row>
    <row r="404" spans="1:3" x14ac:dyDescent="0.2">
      <c r="A404" s="24"/>
      <c r="B404" s="24"/>
      <c r="C404" s="43" t="str">
        <f>(IF((COUNTBLANK(A404))=1,"",(IF((COUNTBLANK($C$4))=1,"",(IF((VLOOKUP($C$4,'Name Concatenation'!$A$1721:$B$1722,2,FALSE))=1,(A404&amp;" "&amp;B404),(B404&amp;", "&amp;A404)))))))</f>
        <v/>
      </c>
    </row>
    <row r="405" spans="1:3" x14ac:dyDescent="0.2">
      <c r="A405" s="24"/>
      <c r="B405" s="24"/>
      <c r="C405" s="43" t="str">
        <f>(IF((COUNTBLANK(A405))=1,"",(IF((COUNTBLANK($C$4))=1,"",(IF((VLOOKUP($C$4,'Name Concatenation'!$A$1721:$B$1722,2,FALSE))=1,(A405&amp;" "&amp;B405),(B405&amp;", "&amp;A405)))))))</f>
        <v/>
      </c>
    </row>
    <row r="406" spans="1:3" x14ac:dyDescent="0.2">
      <c r="A406" s="24"/>
      <c r="B406" s="24"/>
      <c r="C406" s="43" t="str">
        <f>(IF((COUNTBLANK(A406))=1,"",(IF((COUNTBLANK($C$4))=1,"",(IF((VLOOKUP($C$4,'Name Concatenation'!$A$1721:$B$1722,2,FALSE))=1,(A406&amp;" "&amp;B406),(B406&amp;", "&amp;A406)))))))</f>
        <v/>
      </c>
    </row>
    <row r="407" spans="1:3" x14ac:dyDescent="0.2">
      <c r="A407" s="24"/>
      <c r="B407" s="24"/>
      <c r="C407" s="43" t="str">
        <f>(IF((COUNTBLANK(A407))=1,"",(IF((COUNTBLANK($C$4))=1,"",(IF((VLOOKUP($C$4,'Name Concatenation'!$A$1721:$B$1722,2,FALSE))=1,(A407&amp;" "&amp;B407),(B407&amp;", "&amp;A407)))))))</f>
        <v/>
      </c>
    </row>
    <row r="408" spans="1:3" x14ac:dyDescent="0.2">
      <c r="A408" s="24"/>
      <c r="B408" s="24"/>
      <c r="C408" s="43" t="str">
        <f>(IF((COUNTBLANK(A408))=1,"",(IF((COUNTBLANK($C$4))=1,"",(IF((VLOOKUP($C$4,'Name Concatenation'!$A$1721:$B$1722,2,FALSE))=1,(A408&amp;" "&amp;B408),(B408&amp;", "&amp;A408)))))))</f>
        <v/>
      </c>
    </row>
    <row r="409" spans="1:3" x14ac:dyDescent="0.2">
      <c r="A409" s="24"/>
      <c r="B409" s="24"/>
      <c r="C409" s="43" t="str">
        <f>(IF((COUNTBLANK(A409))=1,"",(IF((COUNTBLANK($C$4))=1,"",(IF((VLOOKUP($C$4,'Name Concatenation'!$A$1721:$B$1722,2,FALSE))=1,(A409&amp;" "&amp;B409),(B409&amp;", "&amp;A409)))))))</f>
        <v/>
      </c>
    </row>
    <row r="410" spans="1:3" x14ac:dyDescent="0.2">
      <c r="A410" s="24"/>
      <c r="B410" s="24"/>
      <c r="C410" s="43" t="str">
        <f>(IF((COUNTBLANK(A410))=1,"",(IF((COUNTBLANK($C$4))=1,"",(IF((VLOOKUP($C$4,'Name Concatenation'!$A$1721:$B$1722,2,FALSE))=1,(A410&amp;" "&amp;B410),(B410&amp;", "&amp;A410)))))))</f>
        <v/>
      </c>
    </row>
    <row r="411" spans="1:3" x14ac:dyDescent="0.2">
      <c r="A411" s="24"/>
      <c r="B411" s="24"/>
      <c r="C411" s="43" t="str">
        <f>(IF((COUNTBLANK(A411))=1,"",(IF((COUNTBLANK($C$4))=1,"",(IF((VLOOKUP($C$4,'Name Concatenation'!$A$1721:$B$1722,2,FALSE))=1,(A411&amp;" "&amp;B411),(B411&amp;", "&amp;A411)))))))</f>
        <v/>
      </c>
    </row>
    <row r="412" spans="1:3" x14ac:dyDescent="0.2">
      <c r="A412" s="24"/>
      <c r="B412" s="24"/>
      <c r="C412" s="43" t="str">
        <f>(IF((COUNTBLANK(A412))=1,"",(IF((COUNTBLANK($C$4))=1,"",(IF((VLOOKUP($C$4,'Name Concatenation'!$A$1721:$B$1722,2,FALSE))=1,(A412&amp;" "&amp;B412),(B412&amp;", "&amp;A412)))))))</f>
        <v/>
      </c>
    </row>
    <row r="413" spans="1:3" x14ac:dyDescent="0.2">
      <c r="A413" s="24"/>
      <c r="B413" s="24"/>
      <c r="C413" s="43" t="str">
        <f>(IF((COUNTBLANK(A413))=1,"",(IF((COUNTBLANK($C$4))=1,"",(IF((VLOOKUP($C$4,'Name Concatenation'!$A$1721:$B$1722,2,FALSE))=1,(A413&amp;" "&amp;B413),(B413&amp;", "&amp;A413)))))))</f>
        <v/>
      </c>
    </row>
    <row r="414" spans="1:3" x14ac:dyDescent="0.2">
      <c r="A414" s="24"/>
      <c r="B414" s="24"/>
      <c r="C414" s="43" t="str">
        <f>(IF((COUNTBLANK(A414))=1,"",(IF((COUNTBLANK($C$4))=1,"",(IF((VLOOKUP($C$4,'Name Concatenation'!$A$1721:$B$1722,2,FALSE))=1,(A414&amp;" "&amp;B414),(B414&amp;", "&amp;A414)))))))</f>
        <v/>
      </c>
    </row>
    <row r="415" spans="1:3" x14ac:dyDescent="0.2">
      <c r="A415" s="24"/>
      <c r="B415" s="24"/>
      <c r="C415" s="43" t="str">
        <f>(IF((COUNTBLANK(A415))=1,"",(IF((COUNTBLANK($C$4))=1,"",(IF((VLOOKUP($C$4,'Name Concatenation'!$A$1721:$B$1722,2,FALSE))=1,(A415&amp;" "&amp;B415),(B415&amp;", "&amp;A415)))))))</f>
        <v/>
      </c>
    </row>
    <row r="416" spans="1:3" x14ac:dyDescent="0.2">
      <c r="A416" s="24"/>
      <c r="B416" s="24"/>
      <c r="C416" s="43" t="str">
        <f>(IF((COUNTBLANK(A416))=1,"",(IF((COUNTBLANK($C$4))=1,"",(IF((VLOOKUP($C$4,'Name Concatenation'!$A$1721:$B$1722,2,FALSE))=1,(A416&amp;" "&amp;B416),(B416&amp;", "&amp;A416)))))))</f>
        <v/>
      </c>
    </row>
    <row r="417" spans="1:3" x14ac:dyDescent="0.2">
      <c r="A417" s="24"/>
      <c r="B417" s="24"/>
      <c r="C417" s="43" t="str">
        <f>(IF((COUNTBLANK(A417))=1,"",(IF((COUNTBLANK($C$4))=1,"",(IF((VLOOKUP($C$4,'Name Concatenation'!$A$1721:$B$1722,2,FALSE))=1,(A417&amp;" "&amp;B417),(B417&amp;", "&amp;A417)))))))</f>
        <v/>
      </c>
    </row>
    <row r="418" spans="1:3" x14ac:dyDescent="0.2">
      <c r="A418" s="24"/>
      <c r="B418" s="24"/>
      <c r="C418" s="43" t="str">
        <f>(IF((COUNTBLANK(A418))=1,"",(IF((COUNTBLANK($C$4))=1,"",(IF((VLOOKUP($C$4,'Name Concatenation'!$A$1721:$B$1722,2,FALSE))=1,(A418&amp;" "&amp;B418),(B418&amp;", "&amp;A418)))))))</f>
        <v/>
      </c>
    </row>
    <row r="419" spans="1:3" x14ac:dyDescent="0.2">
      <c r="A419" s="24"/>
      <c r="B419" s="24"/>
      <c r="C419" s="43" t="str">
        <f>(IF((COUNTBLANK(A419))=1,"",(IF((COUNTBLANK($C$4))=1,"",(IF((VLOOKUP($C$4,'Name Concatenation'!$A$1721:$B$1722,2,FALSE))=1,(A419&amp;" "&amp;B419),(B419&amp;", "&amp;A419)))))))</f>
        <v/>
      </c>
    </row>
    <row r="420" spans="1:3" x14ac:dyDescent="0.2">
      <c r="A420" s="24"/>
      <c r="B420" s="24"/>
      <c r="C420" s="43" t="str">
        <f>(IF((COUNTBLANK(A420))=1,"",(IF((COUNTBLANK($C$4))=1,"",(IF((VLOOKUP($C$4,'Name Concatenation'!$A$1721:$B$1722,2,FALSE))=1,(A420&amp;" "&amp;B420),(B420&amp;", "&amp;A420)))))))</f>
        <v/>
      </c>
    </row>
    <row r="421" spans="1:3" x14ac:dyDescent="0.2">
      <c r="A421" s="24"/>
      <c r="B421" s="24"/>
      <c r="C421" s="43" t="str">
        <f>(IF((COUNTBLANK(A421))=1,"",(IF((COUNTBLANK($C$4))=1,"",(IF((VLOOKUP($C$4,'Name Concatenation'!$A$1721:$B$1722,2,FALSE))=1,(A421&amp;" "&amp;B421),(B421&amp;", "&amp;A421)))))))</f>
        <v/>
      </c>
    </row>
    <row r="422" spans="1:3" x14ac:dyDescent="0.2">
      <c r="A422" s="24"/>
      <c r="B422" s="24"/>
      <c r="C422" s="43" t="str">
        <f>(IF((COUNTBLANK(A422))=1,"",(IF((COUNTBLANK($C$4))=1,"",(IF((VLOOKUP($C$4,'Name Concatenation'!$A$1721:$B$1722,2,FALSE))=1,(A422&amp;" "&amp;B422),(B422&amp;", "&amp;A422)))))))</f>
        <v/>
      </c>
    </row>
    <row r="423" spans="1:3" x14ac:dyDescent="0.2">
      <c r="A423" s="24"/>
      <c r="B423" s="24"/>
      <c r="C423" s="43" t="str">
        <f>(IF((COUNTBLANK(A423))=1,"",(IF((COUNTBLANK($C$4))=1,"",(IF((VLOOKUP($C$4,'Name Concatenation'!$A$1721:$B$1722,2,FALSE))=1,(A423&amp;" "&amp;B423),(B423&amp;", "&amp;A423)))))))</f>
        <v/>
      </c>
    </row>
    <row r="424" spans="1:3" x14ac:dyDescent="0.2">
      <c r="A424" s="24"/>
      <c r="B424" s="24"/>
      <c r="C424" s="43" t="str">
        <f>(IF((COUNTBLANK(A424))=1,"",(IF((COUNTBLANK($C$4))=1,"",(IF((VLOOKUP($C$4,'Name Concatenation'!$A$1721:$B$1722,2,FALSE))=1,(A424&amp;" "&amp;B424),(B424&amp;", "&amp;A424)))))))</f>
        <v/>
      </c>
    </row>
    <row r="425" spans="1:3" x14ac:dyDescent="0.2">
      <c r="A425" s="24"/>
      <c r="B425" s="24"/>
      <c r="C425" s="43" t="str">
        <f>(IF((COUNTBLANK(A425))=1,"",(IF((COUNTBLANK($C$4))=1,"",(IF((VLOOKUP($C$4,'Name Concatenation'!$A$1721:$B$1722,2,FALSE))=1,(A425&amp;" "&amp;B425),(B425&amp;", "&amp;A425)))))))</f>
        <v/>
      </c>
    </row>
    <row r="426" spans="1:3" x14ac:dyDescent="0.2">
      <c r="A426" s="24"/>
      <c r="B426" s="24"/>
      <c r="C426" s="43" t="str">
        <f>(IF((COUNTBLANK(A426))=1,"",(IF((COUNTBLANK($C$4))=1,"",(IF((VLOOKUP($C$4,'Name Concatenation'!$A$1721:$B$1722,2,FALSE))=1,(A426&amp;" "&amp;B426),(B426&amp;", "&amp;A426)))))))</f>
        <v/>
      </c>
    </row>
    <row r="427" spans="1:3" x14ac:dyDescent="0.2">
      <c r="A427" s="24"/>
      <c r="B427" s="24"/>
      <c r="C427" s="43" t="str">
        <f>(IF((COUNTBLANK(A427))=1,"",(IF((COUNTBLANK($C$4))=1,"",(IF((VLOOKUP($C$4,'Name Concatenation'!$A$1721:$B$1722,2,FALSE))=1,(A427&amp;" "&amp;B427),(B427&amp;", "&amp;A427)))))))</f>
        <v/>
      </c>
    </row>
    <row r="428" spans="1:3" x14ac:dyDescent="0.2">
      <c r="A428" s="24"/>
      <c r="B428" s="24"/>
      <c r="C428" s="43" t="str">
        <f>(IF((COUNTBLANK(A428))=1,"",(IF((COUNTBLANK($C$4))=1,"",(IF((VLOOKUP($C$4,'Name Concatenation'!$A$1721:$B$1722,2,FALSE))=1,(A428&amp;" "&amp;B428),(B428&amp;", "&amp;A428)))))))</f>
        <v/>
      </c>
    </row>
    <row r="429" spans="1:3" x14ac:dyDescent="0.2">
      <c r="A429" s="24"/>
      <c r="B429" s="24"/>
      <c r="C429" s="43" t="str">
        <f>(IF((COUNTBLANK(A429))=1,"",(IF((COUNTBLANK($C$4))=1,"",(IF((VLOOKUP($C$4,'Name Concatenation'!$A$1721:$B$1722,2,FALSE))=1,(A429&amp;" "&amp;B429),(B429&amp;", "&amp;A429)))))))</f>
        <v/>
      </c>
    </row>
    <row r="430" spans="1:3" x14ac:dyDescent="0.2">
      <c r="A430" s="24"/>
      <c r="B430" s="24"/>
      <c r="C430" s="43" t="str">
        <f>(IF((COUNTBLANK(A430))=1,"",(IF((COUNTBLANK($C$4))=1,"",(IF((VLOOKUP($C$4,'Name Concatenation'!$A$1721:$B$1722,2,FALSE))=1,(A430&amp;" "&amp;B430),(B430&amp;", "&amp;A430)))))))</f>
        <v/>
      </c>
    </row>
    <row r="431" spans="1:3" x14ac:dyDescent="0.2">
      <c r="A431" s="24"/>
      <c r="B431" s="24"/>
      <c r="C431" s="43" t="str">
        <f>(IF((COUNTBLANK(A431))=1,"",(IF((COUNTBLANK($C$4))=1,"",(IF((VLOOKUP($C$4,'Name Concatenation'!$A$1721:$B$1722,2,FALSE))=1,(A431&amp;" "&amp;B431),(B431&amp;", "&amp;A431)))))))</f>
        <v/>
      </c>
    </row>
    <row r="432" spans="1:3" x14ac:dyDescent="0.2">
      <c r="A432" s="24"/>
      <c r="B432" s="24"/>
      <c r="C432" s="43" t="str">
        <f>(IF((COUNTBLANK(A432))=1,"",(IF((COUNTBLANK($C$4))=1,"",(IF((VLOOKUP($C$4,'Name Concatenation'!$A$1721:$B$1722,2,FALSE))=1,(A432&amp;" "&amp;B432),(B432&amp;", "&amp;A432)))))))</f>
        <v/>
      </c>
    </row>
    <row r="433" spans="1:3" x14ac:dyDescent="0.2">
      <c r="A433" s="24"/>
      <c r="B433" s="24"/>
      <c r="C433" s="43" t="str">
        <f>(IF((COUNTBLANK(A433))=1,"",(IF((COUNTBLANK($C$4))=1,"",(IF((VLOOKUP($C$4,'Name Concatenation'!$A$1721:$B$1722,2,FALSE))=1,(A433&amp;" "&amp;B433),(B433&amp;", "&amp;A433)))))))</f>
        <v/>
      </c>
    </row>
    <row r="434" spans="1:3" x14ac:dyDescent="0.2">
      <c r="A434" s="24"/>
      <c r="B434" s="24"/>
      <c r="C434" s="43" t="str">
        <f>(IF((COUNTBLANK(A434))=1,"",(IF((COUNTBLANK($C$4))=1,"",(IF((VLOOKUP($C$4,'Name Concatenation'!$A$1721:$B$1722,2,FALSE))=1,(A434&amp;" "&amp;B434),(B434&amp;", "&amp;A434)))))))</f>
        <v/>
      </c>
    </row>
    <row r="435" spans="1:3" x14ac:dyDescent="0.2">
      <c r="A435" s="24"/>
      <c r="B435" s="24"/>
      <c r="C435" s="43" t="str">
        <f>(IF((COUNTBLANK(A435))=1,"",(IF((COUNTBLANK($C$4))=1,"",(IF((VLOOKUP($C$4,'Name Concatenation'!$A$1721:$B$1722,2,FALSE))=1,(A435&amp;" "&amp;B435),(B435&amp;", "&amp;A435)))))))</f>
        <v/>
      </c>
    </row>
    <row r="436" spans="1:3" x14ac:dyDescent="0.2">
      <c r="A436" s="24"/>
      <c r="B436" s="24"/>
      <c r="C436" s="43" t="str">
        <f>(IF((COUNTBLANK(A436))=1,"",(IF((COUNTBLANK($C$4))=1,"",(IF((VLOOKUP($C$4,'Name Concatenation'!$A$1721:$B$1722,2,FALSE))=1,(A436&amp;" "&amp;B436),(B436&amp;", "&amp;A436)))))))</f>
        <v/>
      </c>
    </row>
    <row r="437" spans="1:3" x14ac:dyDescent="0.2">
      <c r="A437" s="24"/>
      <c r="B437" s="24"/>
      <c r="C437" s="43" t="str">
        <f>(IF((COUNTBLANK(A437))=1,"",(IF((COUNTBLANK($C$4))=1,"",(IF((VLOOKUP($C$4,'Name Concatenation'!$A$1721:$B$1722,2,FALSE))=1,(A437&amp;" "&amp;B437),(B437&amp;", "&amp;A437)))))))</f>
        <v/>
      </c>
    </row>
    <row r="438" spans="1:3" x14ac:dyDescent="0.2">
      <c r="A438" s="24"/>
      <c r="B438" s="24"/>
      <c r="C438" s="43" t="str">
        <f>(IF((COUNTBLANK(A438))=1,"",(IF((COUNTBLANK($C$4))=1,"",(IF((VLOOKUP($C$4,'Name Concatenation'!$A$1721:$B$1722,2,FALSE))=1,(A438&amp;" "&amp;B438),(B438&amp;", "&amp;A438)))))))</f>
        <v/>
      </c>
    </row>
    <row r="439" spans="1:3" x14ac:dyDescent="0.2">
      <c r="A439" s="24"/>
      <c r="B439" s="24"/>
      <c r="C439" s="43" t="str">
        <f>(IF((COUNTBLANK(A439))=1,"",(IF((COUNTBLANK($C$4))=1,"",(IF((VLOOKUP($C$4,'Name Concatenation'!$A$1721:$B$1722,2,FALSE))=1,(A439&amp;" "&amp;B439),(B439&amp;", "&amp;A439)))))))</f>
        <v/>
      </c>
    </row>
    <row r="440" spans="1:3" x14ac:dyDescent="0.2">
      <c r="A440" s="24"/>
      <c r="B440" s="24"/>
      <c r="C440" s="43" t="str">
        <f>(IF((COUNTBLANK(A440))=1,"",(IF((COUNTBLANK($C$4))=1,"",(IF((VLOOKUP($C$4,'Name Concatenation'!$A$1721:$B$1722,2,FALSE))=1,(A440&amp;" "&amp;B440),(B440&amp;", "&amp;A440)))))))</f>
        <v/>
      </c>
    </row>
    <row r="441" spans="1:3" x14ac:dyDescent="0.2">
      <c r="A441" s="24"/>
      <c r="B441" s="24"/>
      <c r="C441" s="43" t="str">
        <f>(IF((COUNTBLANK(A441))=1,"",(IF((COUNTBLANK($C$4))=1,"",(IF((VLOOKUP($C$4,'Name Concatenation'!$A$1721:$B$1722,2,FALSE))=1,(A441&amp;" "&amp;B441),(B441&amp;", "&amp;A441)))))))</f>
        <v/>
      </c>
    </row>
    <row r="442" spans="1:3" x14ac:dyDescent="0.2">
      <c r="A442" s="24"/>
      <c r="B442" s="24"/>
      <c r="C442" s="43" t="str">
        <f>(IF((COUNTBLANK(A442))=1,"",(IF((COUNTBLANK($C$4))=1,"",(IF((VLOOKUP($C$4,'Name Concatenation'!$A$1721:$B$1722,2,FALSE))=1,(A442&amp;" "&amp;B442),(B442&amp;", "&amp;A442)))))))</f>
        <v/>
      </c>
    </row>
    <row r="443" spans="1:3" x14ac:dyDescent="0.2">
      <c r="A443" s="24"/>
      <c r="B443" s="24"/>
      <c r="C443" s="43" t="str">
        <f>(IF((COUNTBLANK(A443))=1,"",(IF((COUNTBLANK($C$4))=1,"",(IF((VLOOKUP($C$4,'Name Concatenation'!$A$1721:$B$1722,2,FALSE))=1,(A443&amp;" "&amp;B443),(B443&amp;", "&amp;A443)))))))</f>
        <v/>
      </c>
    </row>
    <row r="444" spans="1:3" x14ac:dyDescent="0.2">
      <c r="A444" s="24"/>
      <c r="B444" s="24"/>
      <c r="C444" s="43" t="str">
        <f>(IF((COUNTBLANK(A444))=1,"",(IF((COUNTBLANK($C$4))=1,"",(IF((VLOOKUP($C$4,'Name Concatenation'!$A$1721:$B$1722,2,FALSE))=1,(A444&amp;" "&amp;B444),(B444&amp;", "&amp;A444)))))))</f>
        <v/>
      </c>
    </row>
    <row r="445" spans="1:3" x14ac:dyDescent="0.2">
      <c r="A445" s="24"/>
      <c r="B445" s="24"/>
      <c r="C445" s="43" t="str">
        <f>(IF((COUNTBLANK(A445))=1,"",(IF((COUNTBLANK($C$4))=1,"",(IF((VLOOKUP($C$4,'Name Concatenation'!$A$1721:$B$1722,2,FALSE))=1,(A445&amp;" "&amp;B445),(B445&amp;", "&amp;A445)))))))</f>
        <v/>
      </c>
    </row>
    <row r="446" spans="1:3" x14ac:dyDescent="0.2">
      <c r="A446" s="24"/>
      <c r="B446" s="24"/>
      <c r="C446" s="43" t="str">
        <f>(IF((COUNTBLANK(A446))=1,"",(IF((COUNTBLANK($C$4))=1,"",(IF((VLOOKUP($C$4,'Name Concatenation'!$A$1721:$B$1722,2,FALSE))=1,(A446&amp;" "&amp;B446),(B446&amp;", "&amp;A446)))))))</f>
        <v/>
      </c>
    </row>
    <row r="447" spans="1:3" x14ac:dyDescent="0.2">
      <c r="A447" s="24"/>
      <c r="B447" s="24"/>
      <c r="C447" s="43" t="str">
        <f>(IF((COUNTBLANK(A447))=1,"",(IF((COUNTBLANK($C$4))=1,"",(IF((VLOOKUP($C$4,'Name Concatenation'!$A$1721:$B$1722,2,FALSE))=1,(A447&amp;" "&amp;B447),(B447&amp;", "&amp;A447)))))))</f>
        <v/>
      </c>
    </row>
    <row r="448" spans="1:3" x14ac:dyDescent="0.2">
      <c r="A448" s="24"/>
      <c r="B448" s="24"/>
      <c r="C448" s="43" t="str">
        <f>(IF((COUNTBLANK(A448))=1,"",(IF((COUNTBLANK($C$4))=1,"",(IF((VLOOKUP($C$4,'Name Concatenation'!$A$1721:$B$1722,2,FALSE))=1,(A448&amp;" "&amp;B448),(B448&amp;", "&amp;A448)))))))</f>
        <v/>
      </c>
    </row>
    <row r="449" spans="1:3" x14ac:dyDescent="0.2">
      <c r="A449" s="24"/>
      <c r="B449" s="24"/>
      <c r="C449" s="43" t="str">
        <f>(IF((COUNTBLANK(A449))=1,"",(IF((COUNTBLANK($C$4))=1,"",(IF((VLOOKUP($C$4,'Name Concatenation'!$A$1721:$B$1722,2,FALSE))=1,(A449&amp;" "&amp;B449),(B449&amp;", "&amp;A449)))))))</f>
        <v/>
      </c>
    </row>
    <row r="450" spans="1:3" x14ac:dyDescent="0.2">
      <c r="A450" s="24"/>
      <c r="B450" s="24"/>
      <c r="C450" s="43" t="str">
        <f>(IF((COUNTBLANK(A450))=1,"",(IF((COUNTBLANK($C$4))=1,"",(IF((VLOOKUP($C$4,'Name Concatenation'!$A$1721:$B$1722,2,FALSE))=1,(A450&amp;" "&amp;B450),(B450&amp;", "&amp;A450)))))))</f>
        <v/>
      </c>
    </row>
    <row r="451" spans="1:3" x14ac:dyDescent="0.2">
      <c r="A451" s="24"/>
      <c r="B451" s="24"/>
      <c r="C451" s="43" t="str">
        <f>(IF((COUNTBLANK(A451))=1,"",(IF((COUNTBLANK($C$4))=1,"",(IF((VLOOKUP($C$4,'Name Concatenation'!$A$1721:$B$1722,2,FALSE))=1,(A451&amp;" "&amp;B451),(B451&amp;", "&amp;A451)))))))</f>
        <v/>
      </c>
    </row>
    <row r="452" spans="1:3" x14ac:dyDescent="0.2">
      <c r="A452" s="24"/>
      <c r="B452" s="24"/>
      <c r="C452" s="43" t="str">
        <f>(IF((COUNTBLANK(A452))=1,"",(IF((COUNTBLANK($C$4))=1,"",(IF((VLOOKUP($C$4,'Name Concatenation'!$A$1721:$B$1722,2,FALSE))=1,(A452&amp;" "&amp;B452),(B452&amp;", "&amp;A452)))))))</f>
        <v/>
      </c>
    </row>
    <row r="453" spans="1:3" x14ac:dyDescent="0.2">
      <c r="A453" s="24"/>
      <c r="B453" s="24"/>
      <c r="C453" s="43" t="str">
        <f>(IF((COUNTBLANK(A453))=1,"",(IF((COUNTBLANK($C$4))=1,"",(IF((VLOOKUP($C$4,'Name Concatenation'!$A$1721:$B$1722,2,FALSE))=1,(A453&amp;" "&amp;B453),(B453&amp;", "&amp;A453)))))))</f>
        <v/>
      </c>
    </row>
    <row r="454" spans="1:3" x14ac:dyDescent="0.2">
      <c r="A454" s="24"/>
      <c r="B454" s="24"/>
      <c r="C454" s="43" t="str">
        <f>(IF((COUNTBLANK(A454))=1,"",(IF((COUNTBLANK($C$4))=1,"",(IF((VLOOKUP($C$4,'Name Concatenation'!$A$1721:$B$1722,2,FALSE))=1,(A454&amp;" "&amp;B454),(B454&amp;", "&amp;A454)))))))</f>
        <v/>
      </c>
    </row>
    <row r="455" spans="1:3" x14ac:dyDescent="0.2">
      <c r="A455" s="24"/>
      <c r="B455" s="24"/>
      <c r="C455" s="43" t="str">
        <f>(IF((COUNTBLANK(A455))=1,"",(IF((COUNTBLANK($C$4))=1,"",(IF((VLOOKUP($C$4,'Name Concatenation'!$A$1721:$B$1722,2,FALSE))=1,(A455&amp;" "&amp;B455),(B455&amp;", "&amp;A455)))))))</f>
        <v/>
      </c>
    </row>
    <row r="456" spans="1:3" x14ac:dyDescent="0.2">
      <c r="A456" s="24"/>
      <c r="B456" s="24"/>
      <c r="C456" s="43" t="str">
        <f>(IF((COUNTBLANK(A456))=1,"",(IF((COUNTBLANK($C$4))=1,"",(IF((VLOOKUP($C$4,'Name Concatenation'!$A$1721:$B$1722,2,FALSE))=1,(A456&amp;" "&amp;B456),(B456&amp;", "&amp;A456)))))))</f>
        <v/>
      </c>
    </row>
    <row r="457" spans="1:3" x14ac:dyDescent="0.2">
      <c r="A457" s="24"/>
      <c r="B457" s="24"/>
      <c r="C457" s="43" t="str">
        <f>(IF((COUNTBLANK(A457))=1,"",(IF((COUNTBLANK($C$4))=1,"",(IF((VLOOKUP($C$4,'Name Concatenation'!$A$1721:$B$1722,2,FALSE))=1,(A457&amp;" "&amp;B457),(B457&amp;", "&amp;A457)))))))</f>
        <v/>
      </c>
    </row>
    <row r="458" spans="1:3" x14ac:dyDescent="0.2">
      <c r="A458" s="24"/>
      <c r="B458" s="24"/>
      <c r="C458" s="43" t="str">
        <f>(IF((COUNTBLANK(A458))=1,"",(IF((COUNTBLANK($C$4))=1,"",(IF((VLOOKUP($C$4,'Name Concatenation'!$A$1721:$B$1722,2,FALSE))=1,(A458&amp;" "&amp;B458),(B458&amp;", "&amp;A458)))))))</f>
        <v/>
      </c>
    </row>
    <row r="459" spans="1:3" x14ac:dyDescent="0.2">
      <c r="A459" s="24"/>
      <c r="B459" s="24"/>
      <c r="C459" s="43" t="str">
        <f>(IF((COUNTBLANK(A459))=1,"",(IF((COUNTBLANK($C$4))=1,"",(IF((VLOOKUP($C$4,'Name Concatenation'!$A$1721:$B$1722,2,FALSE))=1,(A459&amp;" "&amp;B459),(B459&amp;", "&amp;A459)))))))</f>
        <v/>
      </c>
    </row>
    <row r="460" spans="1:3" x14ac:dyDescent="0.2">
      <c r="A460" s="24"/>
      <c r="B460" s="24"/>
      <c r="C460" s="43" t="str">
        <f>(IF((COUNTBLANK(A460))=1,"",(IF((COUNTBLANK($C$4))=1,"",(IF((VLOOKUP($C$4,'Name Concatenation'!$A$1721:$B$1722,2,FALSE))=1,(A460&amp;" "&amp;B460),(B460&amp;", "&amp;A460)))))))</f>
        <v/>
      </c>
    </row>
    <row r="461" spans="1:3" x14ac:dyDescent="0.2">
      <c r="A461" s="24"/>
      <c r="B461" s="24"/>
      <c r="C461" s="43" t="str">
        <f>(IF((COUNTBLANK(A461))=1,"",(IF((COUNTBLANK($C$4))=1,"",(IF((VLOOKUP($C$4,'Name Concatenation'!$A$1721:$B$1722,2,FALSE))=1,(A461&amp;" "&amp;B461),(B461&amp;", "&amp;A461)))))))</f>
        <v/>
      </c>
    </row>
    <row r="462" spans="1:3" x14ac:dyDescent="0.2">
      <c r="A462" s="24"/>
      <c r="B462" s="24"/>
      <c r="C462" s="43" t="str">
        <f>(IF((COUNTBLANK(A462))=1,"",(IF((COUNTBLANK($C$4))=1,"",(IF((VLOOKUP($C$4,'Name Concatenation'!$A$1721:$B$1722,2,FALSE))=1,(A462&amp;" "&amp;B462),(B462&amp;", "&amp;A462)))))))</f>
        <v/>
      </c>
    </row>
    <row r="463" spans="1:3" x14ac:dyDescent="0.2">
      <c r="A463" s="24"/>
      <c r="B463" s="24"/>
      <c r="C463" s="43" t="str">
        <f>(IF((COUNTBLANK(A463))=1,"",(IF((COUNTBLANK($C$4))=1,"",(IF((VLOOKUP($C$4,'Name Concatenation'!$A$1721:$B$1722,2,FALSE))=1,(A463&amp;" "&amp;B463),(B463&amp;", "&amp;A463)))))))</f>
        <v/>
      </c>
    </row>
    <row r="464" spans="1:3" x14ac:dyDescent="0.2">
      <c r="A464" s="24"/>
      <c r="B464" s="24"/>
      <c r="C464" s="43" t="str">
        <f>(IF((COUNTBLANK(A464))=1,"",(IF((COUNTBLANK($C$4))=1,"",(IF((VLOOKUP($C$4,'Name Concatenation'!$A$1721:$B$1722,2,FALSE))=1,(A464&amp;" "&amp;B464),(B464&amp;", "&amp;A464)))))))</f>
        <v/>
      </c>
    </row>
    <row r="465" spans="1:3" x14ac:dyDescent="0.2">
      <c r="A465" s="24"/>
      <c r="B465" s="24"/>
      <c r="C465" s="43" t="str">
        <f>(IF((COUNTBLANK(A465))=1,"",(IF((COUNTBLANK($C$4))=1,"",(IF((VLOOKUP($C$4,'Name Concatenation'!$A$1721:$B$1722,2,FALSE))=1,(A465&amp;" "&amp;B465),(B465&amp;", "&amp;A465)))))))</f>
        <v/>
      </c>
    </row>
    <row r="466" spans="1:3" x14ac:dyDescent="0.2">
      <c r="A466" s="24"/>
      <c r="B466" s="24"/>
      <c r="C466" s="43" t="str">
        <f>(IF((COUNTBLANK(A466))=1,"",(IF((COUNTBLANK($C$4))=1,"",(IF((VLOOKUP($C$4,'Name Concatenation'!$A$1721:$B$1722,2,FALSE))=1,(A466&amp;" "&amp;B466),(B466&amp;", "&amp;A466)))))))</f>
        <v/>
      </c>
    </row>
    <row r="467" spans="1:3" x14ac:dyDescent="0.2">
      <c r="A467" s="24"/>
      <c r="B467" s="24"/>
      <c r="C467" s="43" t="str">
        <f>(IF((COUNTBLANK(A467))=1,"",(IF((COUNTBLANK($C$4))=1,"",(IF((VLOOKUP($C$4,'Name Concatenation'!$A$1721:$B$1722,2,FALSE))=1,(A467&amp;" "&amp;B467),(B467&amp;", "&amp;A467)))))))</f>
        <v/>
      </c>
    </row>
    <row r="468" spans="1:3" x14ac:dyDescent="0.2">
      <c r="A468" s="24"/>
      <c r="B468" s="24"/>
      <c r="C468" s="43" t="str">
        <f>(IF((COUNTBLANK(A468))=1,"",(IF((COUNTBLANK($C$4))=1,"",(IF((VLOOKUP($C$4,'Name Concatenation'!$A$1721:$B$1722,2,FALSE))=1,(A468&amp;" "&amp;B468),(B468&amp;", "&amp;A468)))))))</f>
        <v/>
      </c>
    </row>
    <row r="469" spans="1:3" x14ac:dyDescent="0.2">
      <c r="A469" s="24"/>
      <c r="B469" s="24"/>
      <c r="C469" s="43" t="str">
        <f>(IF((COUNTBLANK(A469))=1,"",(IF((COUNTBLANK($C$4))=1,"",(IF((VLOOKUP($C$4,'Name Concatenation'!$A$1721:$B$1722,2,FALSE))=1,(A469&amp;" "&amp;B469),(B469&amp;", "&amp;A469)))))))</f>
        <v/>
      </c>
    </row>
    <row r="470" spans="1:3" x14ac:dyDescent="0.2">
      <c r="A470" s="24"/>
      <c r="B470" s="24"/>
      <c r="C470" s="43" t="str">
        <f>(IF((COUNTBLANK(A470))=1,"",(IF((COUNTBLANK($C$4))=1,"",(IF((VLOOKUP($C$4,'Name Concatenation'!$A$1721:$B$1722,2,FALSE))=1,(A470&amp;" "&amp;B470),(B470&amp;", "&amp;A470)))))))</f>
        <v/>
      </c>
    </row>
    <row r="471" spans="1:3" x14ac:dyDescent="0.2">
      <c r="A471" s="24"/>
      <c r="B471" s="24"/>
      <c r="C471" s="43" t="str">
        <f>(IF((COUNTBLANK(A471))=1,"",(IF((COUNTBLANK($C$4))=1,"",(IF((VLOOKUP($C$4,'Name Concatenation'!$A$1721:$B$1722,2,FALSE))=1,(A471&amp;" "&amp;B471),(B471&amp;", "&amp;A471)))))))</f>
        <v/>
      </c>
    </row>
    <row r="472" spans="1:3" x14ac:dyDescent="0.2">
      <c r="A472" s="24"/>
      <c r="B472" s="24"/>
      <c r="C472" s="43" t="str">
        <f>(IF((COUNTBLANK(A472))=1,"",(IF((COUNTBLANK($C$4))=1,"",(IF((VLOOKUP($C$4,'Name Concatenation'!$A$1721:$B$1722,2,FALSE))=1,(A472&amp;" "&amp;B472),(B472&amp;", "&amp;A472)))))))</f>
        <v/>
      </c>
    </row>
    <row r="473" spans="1:3" x14ac:dyDescent="0.2">
      <c r="A473" s="24"/>
      <c r="B473" s="24"/>
      <c r="C473" s="43" t="str">
        <f>(IF((COUNTBLANK(A473))=1,"",(IF((COUNTBLANK($C$4))=1,"",(IF((VLOOKUP($C$4,'Name Concatenation'!$A$1721:$B$1722,2,FALSE))=1,(A473&amp;" "&amp;B473),(B473&amp;", "&amp;A473)))))))</f>
        <v/>
      </c>
    </row>
    <row r="474" spans="1:3" x14ac:dyDescent="0.2">
      <c r="A474" s="24"/>
      <c r="B474" s="24"/>
      <c r="C474" s="43" t="str">
        <f>(IF((COUNTBLANK(A474))=1,"",(IF((COUNTBLANK($C$4))=1,"",(IF((VLOOKUP($C$4,'Name Concatenation'!$A$1721:$B$1722,2,FALSE))=1,(A474&amp;" "&amp;B474),(B474&amp;", "&amp;A474)))))))</f>
        <v/>
      </c>
    </row>
    <row r="475" spans="1:3" x14ac:dyDescent="0.2">
      <c r="A475" s="24"/>
      <c r="B475" s="24"/>
      <c r="C475" s="43" t="str">
        <f>(IF((COUNTBLANK(A475))=1,"",(IF((COUNTBLANK($C$4))=1,"",(IF((VLOOKUP($C$4,'Name Concatenation'!$A$1721:$B$1722,2,FALSE))=1,(A475&amp;" "&amp;B475),(B475&amp;", "&amp;A475)))))))</f>
        <v/>
      </c>
    </row>
    <row r="476" spans="1:3" x14ac:dyDescent="0.2">
      <c r="A476" s="24"/>
      <c r="B476" s="24"/>
      <c r="C476" s="43" t="str">
        <f>(IF((COUNTBLANK(A476))=1,"",(IF((COUNTBLANK($C$4))=1,"",(IF((VLOOKUP($C$4,'Name Concatenation'!$A$1721:$B$1722,2,FALSE))=1,(A476&amp;" "&amp;B476),(B476&amp;", "&amp;A476)))))))</f>
        <v/>
      </c>
    </row>
    <row r="477" spans="1:3" x14ac:dyDescent="0.2">
      <c r="A477" s="24"/>
      <c r="B477" s="24"/>
      <c r="C477" s="43" t="str">
        <f>(IF((COUNTBLANK(A477))=1,"",(IF((COUNTBLANK($C$4))=1,"",(IF((VLOOKUP($C$4,'Name Concatenation'!$A$1721:$B$1722,2,FALSE))=1,(A477&amp;" "&amp;B477),(B477&amp;", "&amp;A477)))))))</f>
        <v/>
      </c>
    </row>
    <row r="478" spans="1:3" x14ac:dyDescent="0.2">
      <c r="A478" s="24"/>
      <c r="B478" s="24"/>
      <c r="C478" s="43" t="str">
        <f>(IF((COUNTBLANK(A478))=1,"",(IF((COUNTBLANK($C$4))=1,"",(IF((VLOOKUP($C$4,'Name Concatenation'!$A$1721:$B$1722,2,FALSE))=1,(A478&amp;" "&amp;B478),(B478&amp;", "&amp;A478)))))))</f>
        <v/>
      </c>
    </row>
    <row r="479" spans="1:3" x14ac:dyDescent="0.2">
      <c r="A479" s="24"/>
      <c r="B479" s="24"/>
      <c r="C479" s="43" t="str">
        <f>(IF((COUNTBLANK(A479))=1,"",(IF((COUNTBLANK($C$4))=1,"",(IF((VLOOKUP($C$4,'Name Concatenation'!$A$1721:$B$1722,2,FALSE))=1,(A479&amp;" "&amp;B479),(B479&amp;", "&amp;A479)))))))</f>
        <v/>
      </c>
    </row>
    <row r="480" spans="1:3" x14ac:dyDescent="0.2">
      <c r="A480" s="24"/>
      <c r="B480" s="24"/>
      <c r="C480" s="43" t="str">
        <f>(IF((COUNTBLANK(A480))=1,"",(IF((COUNTBLANK($C$4))=1,"",(IF((VLOOKUP($C$4,'Name Concatenation'!$A$1721:$B$1722,2,FALSE))=1,(A480&amp;" "&amp;B480),(B480&amp;", "&amp;A480)))))))</f>
        <v/>
      </c>
    </row>
    <row r="481" spans="1:3" x14ac:dyDescent="0.2">
      <c r="A481" s="24"/>
      <c r="B481" s="24"/>
      <c r="C481" s="43" t="str">
        <f>(IF((COUNTBLANK(A481))=1,"",(IF((COUNTBLANK($C$4))=1,"",(IF((VLOOKUP($C$4,'Name Concatenation'!$A$1721:$B$1722,2,FALSE))=1,(A481&amp;" "&amp;B481),(B481&amp;", "&amp;A481)))))))</f>
        <v/>
      </c>
    </row>
    <row r="482" spans="1:3" x14ac:dyDescent="0.2">
      <c r="A482" s="24"/>
      <c r="B482" s="24"/>
      <c r="C482" s="43" t="str">
        <f>(IF((COUNTBLANK(A482))=1,"",(IF((COUNTBLANK($C$4))=1,"",(IF((VLOOKUP($C$4,'Name Concatenation'!$A$1721:$B$1722,2,FALSE))=1,(A482&amp;" "&amp;B482),(B482&amp;", "&amp;A482)))))))</f>
        <v/>
      </c>
    </row>
    <row r="483" spans="1:3" x14ac:dyDescent="0.2">
      <c r="A483" s="24"/>
      <c r="B483" s="24"/>
      <c r="C483" s="43" t="str">
        <f>(IF((COUNTBLANK(A483))=1,"",(IF((COUNTBLANK($C$4))=1,"",(IF((VLOOKUP($C$4,'Name Concatenation'!$A$1721:$B$1722,2,FALSE))=1,(A483&amp;" "&amp;B483),(B483&amp;", "&amp;A483)))))))</f>
        <v/>
      </c>
    </row>
    <row r="484" spans="1:3" x14ac:dyDescent="0.2">
      <c r="A484" s="24"/>
      <c r="B484" s="24"/>
      <c r="C484" s="43" t="str">
        <f>(IF((COUNTBLANK(A484))=1,"",(IF((COUNTBLANK($C$4))=1,"",(IF((VLOOKUP($C$4,'Name Concatenation'!$A$1721:$B$1722,2,FALSE))=1,(A484&amp;" "&amp;B484),(B484&amp;", "&amp;A484)))))))</f>
        <v/>
      </c>
    </row>
    <row r="485" spans="1:3" x14ac:dyDescent="0.2">
      <c r="A485" s="24"/>
      <c r="B485" s="24"/>
      <c r="C485" s="43" t="str">
        <f>(IF((COUNTBLANK(A485))=1,"",(IF((COUNTBLANK($C$4))=1,"",(IF((VLOOKUP($C$4,'Name Concatenation'!$A$1721:$B$1722,2,FALSE))=1,(A485&amp;" "&amp;B485),(B485&amp;", "&amp;A485)))))))</f>
        <v/>
      </c>
    </row>
    <row r="486" spans="1:3" x14ac:dyDescent="0.2">
      <c r="A486" s="24"/>
      <c r="B486" s="24"/>
      <c r="C486" s="43" t="str">
        <f>(IF((COUNTBLANK(A486))=1,"",(IF((COUNTBLANK($C$4))=1,"",(IF((VLOOKUP($C$4,'Name Concatenation'!$A$1721:$B$1722,2,FALSE))=1,(A486&amp;" "&amp;B486),(B486&amp;", "&amp;A486)))))))</f>
        <v/>
      </c>
    </row>
    <row r="487" spans="1:3" x14ac:dyDescent="0.2">
      <c r="A487" s="24"/>
      <c r="B487" s="24"/>
      <c r="C487" s="43" t="str">
        <f>(IF((COUNTBLANK(A487))=1,"",(IF((COUNTBLANK($C$4))=1,"",(IF((VLOOKUP($C$4,'Name Concatenation'!$A$1721:$B$1722,2,FALSE))=1,(A487&amp;" "&amp;B487),(B487&amp;", "&amp;A487)))))))</f>
        <v/>
      </c>
    </row>
    <row r="488" spans="1:3" x14ac:dyDescent="0.2">
      <c r="A488" s="24"/>
      <c r="B488" s="24"/>
      <c r="C488" s="43" t="str">
        <f>(IF((COUNTBLANK(A488))=1,"",(IF((COUNTBLANK($C$4))=1,"",(IF((VLOOKUP($C$4,'Name Concatenation'!$A$1721:$B$1722,2,FALSE))=1,(A488&amp;" "&amp;B488),(B488&amp;", "&amp;A488)))))))</f>
        <v/>
      </c>
    </row>
    <row r="489" spans="1:3" x14ac:dyDescent="0.2">
      <c r="A489" s="24"/>
      <c r="B489" s="24"/>
      <c r="C489" s="43" t="str">
        <f>(IF((COUNTBLANK(A489))=1,"",(IF((COUNTBLANK($C$4))=1,"",(IF((VLOOKUP($C$4,'Name Concatenation'!$A$1721:$B$1722,2,FALSE))=1,(A489&amp;" "&amp;B489),(B489&amp;", "&amp;A489)))))))</f>
        <v/>
      </c>
    </row>
    <row r="490" spans="1:3" x14ac:dyDescent="0.2">
      <c r="A490" s="24"/>
      <c r="B490" s="24"/>
      <c r="C490" s="43" t="str">
        <f>(IF((COUNTBLANK(A490))=1,"",(IF((COUNTBLANK($C$4))=1,"",(IF((VLOOKUP($C$4,'Name Concatenation'!$A$1721:$B$1722,2,FALSE))=1,(A490&amp;" "&amp;B490),(B490&amp;", "&amp;A490)))))))</f>
        <v/>
      </c>
    </row>
    <row r="491" spans="1:3" x14ac:dyDescent="0.2">
      <c r="A491" s="24"/>
      <c r="B491" s="24"/>
      <c r="C491" s="43" t="str">
        <f>(IF((COUNTBLANK(A491))=1,"",(IF((COUNTBLANK($C$4))=1,"",(IF((VLOOKUP($C$4,'Name Concatenation'!$A$1721:$B$1722,2,FALSE))=1,(A491&amp;" "&amp;B491),(B491&amp;", "&amp;A491)))))))</f>
        <v/>
      </c>
    </row>
    <row r="492" spans="1:3" x14ac:dyDescent="0.2">
      <c r="A492" s="24"/>
      <c r="B492" s="24"/>
      <c r="C492" s="43" t="str">
        <f>(IF((COUNTBLANK(A492))=1,"",(IF((COUNTBLANK($C$4))=1,"",(IF((VLOOKUP($C$4,'Name Concatenation'!$A$1721:$B$1722,2,FALSE))=1,(A492&amp;" "&amp;B492),(B492&amp;", "&amp;A492)))))))</f>
        <v/>
      </c>
    </row>
    <row r="493" spans="1:3" x14ac:dyDescent="0.2">
      <c r="A493" s="24"/>
      <c r="B493" s="24"/>
      <c r="C493" s="43" t="str">
        <f>(IF((COUNTBLANK(A493))=1,"",(IF((COUNTBLANK($C$4))=1,"",(IF((VLOOKUP($C$4,'Name Concatenation'!$A$1721:$B$1722,2,FALSE))=1,(A493&amp;" "&amp;B493),(B493&amp;", "&amp;A493)))))))</f>
        <v/>
      </c>
    </row>
    <row r="494" spans="1:3" x14ac:dyDescent="0.2">
      <c r="A494" s="24"/>
      <c r="B494" s="24"/>
      <c r="C494" s="43" t="str">
        <f>(IF((COUNTBLANK(A494))=1,"",(IF((COUNTBLANK($C$4))=1,"",(IF((VLOOKUP($C$4,'Name Concatenation'!$A$1721:$B$1722,2,FALSE))=1,(A494&amp;" "&amp;B494),(B494&amp;", "&amp;A494)))))))</f>
        <v/>
      </c>
    </row>
    <row r="495" spans="1:3" x14ac:dyDescent="0.2">
      <c r="A495" s="24"/>
      <c r="B495" s="24"/>
      <c r="C495" s="43" t="str">
        <f>(IF((COUNTBLANK(A495))=1,"",(IF((COUNTBLANK($C$4))=1,"",(IF((VLOOKUP($C$4,'Name Concatenation'!$A$1721:$B$1722,2,FALSE))=1,(A495&amp;" "&amp;B495),(B495&amp;", "&amp;A495)))))))</f>
        <v/>
      </c>
    </row>
    <row r="496" spans="1:3" x14ac:dyDescent="0.2">
      <c r="A496" s="24"/>
      <c r="B496" s="24"/>
      <c r="C496" s="43" t="str">
        <f>(IF((COUNTBLANK(A496))=1,"",(IF((COUNTBLANK($C$4))=1,"",(IF((VLOOKUP($C$4,'Name Concatenation'!$A$1721:$B$1722,2,FALSE))=1,(A496&amp;" "&amp;B496),(B496&amp;", "&amp;A496)))))))</f>
        <v/>
      </c>
    </row>
    <row r="497" spans="1:3" x14ac:dyDescent="0.2">
      <c r="A497" s="24"/>
      <c r="B497" s="24"/>
      <c r="C497" s="43" t="str">
        <f>(IF((COUNTBLANK(A497))=1,"",(IF((COUNTBLANK($C$4))=1,"",(IF((VLOOKUP($C$4,'Name Concatenation'!$A$1721:$B$1722,2,FALSE))=1,(A497&amp;" "&amp;B497),(B497&amp;", "&amp;A497)))))))</f>
        <v/>
      </c>
    </row>
    <row r="498" spans="1:3" x14ac:dyDescent="0.2">
      <c r="A498" s="24"/>
      <c r="B498" s="24"/>
      <c r="C498" s="43" t="str">
        <f>(IF((COUNTBLANK(A498))=1,"",(IF((COUNTBLANK($C$4))=1,"",(IF((VLOOKUP($C$4,'Name Concatenation'!$A$1721:$B$1722,2,FALSE))=1,(A498&amp;" "&amp;B498),(B498&amp;", "&amp;A498)))))))</f>
        <v/>
      </c>
    </row>
    <row r="499" spans="1:3" x14ac:dyDescent="0.2">
      <c r="A499" s="24"/>
      <c r="B499" s="24"/>
      <c r="C499" s="43" t="str">
        <f>(IF((COUNTBLANK(A499))=1,"",(IF((COUNTBLANK($C$4))=1,"",(IF((VLOOKUP($C$4,'Name Concatenation'!$A$1721:$B$1722,2,FALSE))=1,(A499&amp;" "&amp;B499),(B499&amp;", "&amp;A499)))))))</f>
        <v/>
      </c>
    </row>
    <row r="500" spans="1:3" x14ac:dyDescent="0.2">
      <c r="A500" s="24"/>
      <c r="B500" s="24"/>
      <c r="C500" s="43" t="str">
        <f>(IF((COUNTBLANK(A500))=1,"",(IF((COUNTBLANK($C$4))=1,"",(IF((VLOOKUP($C$4,'Name Concatenation'!$A$1721:$B$1722,2,FALSE))=1,(A500&amp;" "&amp;B500),(B500&amp;", "&amp;A500)))))))</f>
        <v/>
      </c>
    </row>
    <row r="501" spans="1:3" x14ac:dyDescent="0.2">
      <c r="A501" s="24"/>
      <c r="B501" s="24"/>
      <c r="C501" s="43" t="str">
        <f>(IF((COUNTBLANK(A501))=1,"",(IF((COUNTBLANK($C$4))=1,"",(IF((VLOOKUP($C$4,'Name Concatenation'!$A$1721:$B$1722,2,FALSE))=1,(A501&amp;" "&amp;B501),(B501&amp;", "&amp;A501)))))))</f>
        <v/>
      </c>
    </row>
    <row r="502" spans="1:3" x14ac:dyDescent="0.2">
      <c r="A502" s="24"/>
      <c r="B502" s="24"/>
      <c r="C502" s="43" t="str">
        <f>(IF((COUNTBLANK(A502))=1,"",(IF((COUNTBLANK($C$4))=1,"",(IF((VLOOKUP($C$4,'Name Concatenation'!$A$1721:$B$1722,2,FALSE))=1,(A502&amp;" "&amp;B502),(B502&amp;", "&amp;A502)))))))</f>
        <v/>
      </c>
    </row>
    <row r="503" spans="1:3" x14ac:dyDescent="0.2">
      <c r="A503" s="24"/>
      <c r="B503" s="24"/>
      <c r="C503" s="43" t="str">
        <f>(IF((COUNTBLANK(A503))=1,"",(IF((COUNTBLANK($C$4))=1,"",(IF((VLOOKUP($C$4,'Name Concatenation'!$A$1721:$B$1722,2,FALSE))=1,(A503&amp;" "&amp;B503),(B503&amp;", "&amp;A503)))))))</f>
        <v/>
      </c>
    </row>
    <row r="504" spans="1:3" x14ac:dyDescent="0.2">
      <c r="A504" s="24"/>
      <c r="B504" s="24"/>
      <c r="C504" s="43" t="str">
        <f>(IF((COUNTBLANK(A504))=1,"",(IF((COUNTBLANK($C$4))=1,"",(IF((VLOOKUP($C$4,'Name Concatenation'!$A$1721:$B$1722,2,FALSE))=1,(A504&amp;" "&amp;B504),(B504&amp;", "&amp;A504)))))))</f>
        <v/>
      </c>
    </row>
    <row r="505" spans="1:3" x14ac:dyDescent="0.2">
      <c r="A505" s="24"/>
      <c r="B505" s="24"/>
      <c r="C505" s="43" t="str">
        <f>(IF((COUNTBLANK(A505))=1,"",(IF((COUNTBLANK($C$4))=1,"",(IF((VLOOKUP($C$4,'Name Concatenation'!$A$1721:$B$1722,2,FALSE))=1,(A505&amp;" "&amp;B505),(B505&amp;", "&amp;A505)))))))</f>
        <v/>
      </c>
    </row>
    <row r="506" spans="1:3" x14ac:dyDescent="0.2">
      <c r="A506" s="24"/>
      <c r="B506" s="24"/>
      <c r="C506" s="43" t="str">
        <f>(IF((COUNTBLANK(A506))=1,"",(IF((COUNTBLANK($C$4))=1,"",(IF((VLOOKUP($C$4,'Name Concatenation'!$A$1721:$B$1722,2,FALSE))=1,(A506&amp;" "&amp;B506),(B506&amp;", "&amp;A506)))))))</f>
        <v/>
      </c>
    </row>
    <row r="507" spans="1:3" x14ac:dyDescent="0.2">
      <c r="A507" s="24"/>
      <c r="B507" s="24"/>
      <c r="C507" s="43" t="str">
        <f>(IF((COUNTBLANK(A507))=1,"",(IF((COUNTBLANK($C$4))=1,"",(IF((VLOOKUP($C$4,'Name Concatenation'!$A$1721:$B$1722,2,FALSE))=1,(A507&amp;" "&amp;B507),(B507&amp;", "&amp;A507)))))))</f>
        <v/>
      </c>
    </row>
    <row r="508" spans="1:3" x14ac:dyDescent="0.2">
      <c r="A508" s="24"/>
      <c r="B508" s="24"/>
      <c r="C508" s="43" t="str">
        <f>(IF((COUNTBLANK(A508))=1,"",(IF((COUNTBLANK($C$4))=1,"",(IF((VLOOKUP($C$4,'Name Concatenation'!$A$1721:$B$1722,2,FALSE))=1,(A508&amp;" "&amp;B508),(B508&amp;", "&amp;A508)))))))</f>
        <v/>
      </c>
    </row>
    <row r="509" spans="1:3" x14ac:dyDescent="0.2">
      <c r="A509" s="24"/>
      <c r="B509" s="24"/>
      <c r="C509" s="43" t="str">
        <f>(IF((COUNTBLANK(A509))=1,"",(IF((COUNTBLANK($C$4))=1,"",(IF((VLOOKUP($C$4,'Name Concatenation'!$A$1721:$B$1722,2,FALSE))=1,(A509&amp;" "&amp;B509),(B509&amp;", "&amp;A509)))))))</f>
        <v/>
      </c>
    </row>
    <row r="510" spans="1:3" x14ac:dyDescent="0.2">
      <c r="A510" s="24"/>
      <c r="B510" s="24"/>
      <c r="C510" s="43" t="str">
        <f>(IF((COUNTBLANK(A510))=1,"",(IF((COUNTBLANK($C$4))=1,"",(IF((VLOOKUP($C$4,'Name Concatenation'!$A$1721:$B$1722,2,FALSE))=1,(A510&amp;" "&amp;B510),(B510&amp;", "&amp;A510)))))))</f>
        <v/>
      </c>
    </row>
    <row r="511" spans="1:3" x14ac:dyDescent="0.2">
      <c r="A511" s="24"/>
      <c r="B511" s="24"/>
      <c r="C511" s="43" t="str">
        <f>(IF((COUNTBLANK(A511))=1,"",(IF((COUNTBLANK($C$4))=1,"",(IF((VLOOKUP($C$4,'Name Concatenation'!$A$1721:$B$1722,2,FALSE))=1,(A511&amp;" "&amp;B511),(B511&amp;", "&amp;A511)))))))</f>
        <v/>
      </c>
    </row>
    <row r="512" spans="1:3" x14ac:dyDescent="0.2">
      <c r="A512" s="24"/>
      <c r="B512" s="24"/>
      <c r="C512" s="43" t="str">
        <f>(IF((COUNTBLANK(A512))=1,"",(IF((COUNTBLANK($C$4))=1,"",(IF((VLOOKUP($C$4,'Name Concatenation'!$A$1721:$B$1722,2,FALSE))=1,(A512&amp;" "&amp;B512),(B512&amp;", "&amp;A512)))))))</f>
        <v/>
      </c>
    </row>
    <row r="513" spans="1:3" x14ac:dyDescent="0.2">
      <c r="A513" s="24"/>
      <c r="B513" s="24"/>
      <c r="C513" s="43" t="str">
        <f>(IF((COUNTBLANK(A513))=1,"",(IF((COUNTBLANK($C$4))=1,"",(IF((VLOOKUP($C$4,'Name Concatenation'!$A$1721:$B$1722,2,FALSE))=1,(A513&amp;" "&amp;B513),(B513&amp;", "&amp;A513)))))))</f>
        <v/>
      </c>
    </row>
    <row r="514" spans="1:3" x14ac:dyDescent="0.2">
      <c r="A514" s="24"/>
      <c r="B514" s="24"/>
      <c r="C514" s="43" t="str">
        <f>(IF((COUNTBLANK(A514))=1,"",(IF((COUNTBLANK($C$4))=1,"",(IF((VLOOKUP($C$4,'Name Concatenation'!$A$1721:$B$1722,2,FALSE))=1,(A514&amp;" "&amp;B514),(B514&amp;", "&amp;A514)))))))</f>
        <v/>
      </c>
    </row>
    <row r="515" spans="1:3" x14ac:dyDescent="0.2">
      <c r="A515" s="24"/>
      <c r="B515" s="24"/>
      <c r="C515" s="43" t="str">
        <f>(IF((COUNTBLANK(A515))=1,"",(IF((COUNTBLANK($C$4))=1,"",(IF((VLOOKUP($C$4,'Name Concatenation'!$A$1721:$B$1722,2,FALSE))=1,(A515&amp;" "&amp;B515),(B515&amp;", "&amp;A515)))))))</f>
        <v/>
      </c>
    </row>
    <row r="516" spans="1:3" x14ac:dyDescent="0.2">
      <c r="A516" s="24"/>
      <c r="B516" s="24"/>
      <c r="C516" s="43" t="str">
        <f>(IF((COUNTBLANK(A516))=1,"",(IF((COUNTBLANK($C$4))=1,"",(IF((VLOOKUP($C$4,'Name Concatenation'!$A$1721:$B$1722,2,FALSE))=1,(A516&amp;" "&amp;B516),(B516&amp;", "&amp;A516)))))))</f>
        <v/>
      </c>
    </row>
    <row r="517" spans="1:3" x14ac:dyDescent="0.2">
      <c r="A517" s="24"/>
      <c r="B517" s="24"/>
      <c r="C517" s="43" t="str">
        <f>(IF((COUNTBLANK(A517))=1,"",(IF((COUNTBLANK($C$4))=1,"",(IF((VLOOKUP($C$4,'Name Concatenation'!$A$1721:$B$1722,2,FALSE))=1,(A517&amp;" "&amp;B517),(B517&amp;", "&amp;A517)))))))</f>
        <v/>
      </c>
    </row>
    <row r="518" spans="1:3" x14ac:dyDescent="0.2">
      <c r="A518" s="24"/>
      <c r="B518" s="24"/>
      <c r="C518" s="43" t="str">
        <f>(IF((COUNTBLANK(A518))=1,"",(IF((COUNTBLANK($C$4))=1,"",(IF((VLOOKUP($C$4,'Name Concatenation'!$A$1721:$B$1722,2,FALSE))=1,(A518&amp;" "&amp;B518),(B518&amp;", "&amp;A518)))))))</f>
        <v/>
      </c>
    </row>
    <row r="519" spans="1:3" x14ac:dyDescent="0.2">
      <c r="A519" s="24"/>
      <c r="B519" s="24"/>
      <c r="C519" s="43" t="str">
        <f>(IF((COUNTBLANK(A519))=1,"",(IF((COUNTBLANK($C$4))=1,"",(IF((VLOOKUP($C$4,'Name Concatenation'!$A$1721:$B$1722,2,FALSE))=1,(A519&amp;" "&amp;B519),(B519&amp;", "&amp;A519)))))))</f>
        <v/>
      </c>
    </row>
    <row r="520" spans="1:3" x14ac:dyDescent="0.2">
      <c r="A520" s="24"/>
      <c r="B520" s="24"/>
      <c r="C520" s="43" t="str">
        <f>(IF((COUNTBLANK(A520))=1,"",(IF((COUNTBLANK($C$4))=1,"",(IF((VLOOKUP($C$4,'Name Concatenation'!$A$1721:$B$1722,2,FALSE))=1,(A520&amp;" "&amp;B520),(B520&amp;", "&amp;A520)))))))</f>
        <v/>
      </c>
    </row>
    <row r="521" spans="1:3" x14ac:dyDescent="0.2">
      <c r="A521" s="24"/>
      <c r="B521" s="24"/>
      <c r="C521" s="43" t="str">
        <f>(IF((COUNTBLANK(A521))=1,"",(IF((COUNTBLANK($C$4))=1,"",(IF((VLOOKUP($C$4,'Name Concatenation'!$A$1721:$B$1722,2,FALSE))=1,(A521&amp;" "&amp;B521),(B521&amp;", "&amp;A521)))))))</f>
        <v/>
      </c>
    </row>
    <row r="522" spans="1:3" x14ac:dyDescent="0.2">
      <c r="A522" s="24"/>
      <c r="B522" s="24"/>
      <c r="C522" s="43" t="str">
        <f>(IF((COUNTBLANK(A522))=1,"",(IF((COUNTBLANK($C$4))=1,"",(IF((VLOOKUP($C$4,'Name Concatenation'!$A$1721:$B$1722,2,FALSE))=1,(A522&amp;" "&amp;B522),(B522&amp;", "&amp;A522)))))))</f>
        <v/>
      </c>
    </row>
    <row r="523" spans="1:3" x14ac:dyDescent="0.2">
      <c r="A523" s="24"/>
      <c r="B523" s="24"/>
      <c r="C523" s="43" t="str">
        <f>(IF((COUNTBLANK(A523))=1,"",(IF((COUNTBLANK($C$4))=1,"",(IF((VLOOKUP($C$4,'Name Concatenation'!$A$1721:$B$1722,2,FALSE))=1,(A523&amp;" "&amp;B523),(B523&amp;", "&amp;A523)))))))</f>
        <v/>
      </c>
    </row>
    <row r="524" spans="1:3" x14ac:dyDescent="0.2">
      <c r="A524" s="24"/>
      <c r="B524" s="24"/>
      <c r="C524" s="43" t="str">
        <f>(IF((COUNTBLANK(A524))=1,"",(IF((COUNTBLANK($C$4))=1,"",(IF((VLOOKUP($C$4,'Name Concatenation'!$A$1721:$B$1722,2,FALSE))=1,(A524&amp;" "&amp;B524),(B524&amp;", "&amp;A524)))))))</f>
        <v/>
      </c>
    </row>
    <row r="525" spans="1:3" x14ac:dyDescent="0.2">
      <c r="A525" s="24"/>
      <c r="B525" s="24"/>
      <c r="C525" s="43" t="str">
        <f>(IF((COUNTBLANK(A525))=1,"",(IF((COUNTBLANK($C$4))=1,"",(IF((VLOOKUP($C$4,'Name Concatenation'!$A$1721:$B$1722,2,FALSE))=1,(A525&amp;" "&amp;B525),(B525&amp;", "&amp;A525)))))))</f>
        <v/>
      </c>
    </row>
    <row r="526" spans="1:3" x14ac:dyDescent="0.2">
      <c r="A526" s="24"/>
      <c r="B526" s="24"/>
      <c r="C526" s="43" t="str">
        <f>(IF((COUNTBLANK(A526))=1,"",(IF((COUNTBLANK($C$4))=1,"",(IF((VLOOKUP($C$4,'Name Concatenation'!$A$1721:$B$1722,2,FALSE))=1,(A526&amp;" "&amp;B526),(B526&amp;", "&amp;A526)))))))</f>
        <v/>
      </c>
    </row>
    <row r="527" spans="1:3" x14ac:dyDescent="0.2">
      <c r="A527" s="24"/>
      <c r="B527" s="24"/>
      <c r="C527" s="43" t="str">
        <f>(IF((COUNTBLANK(A527))=1,"",(IF((COUNTBLANK($C$4))=1,"",(IF((VLOOKUP($C$4,'Name Concatenation'!$A$1721:$B$1722,2,FALSE))=1,(A527&amp;" "&amp;B527),(B527&amp;", "&amp;A527)))))))</f>
        <v/>
      </c>
    </row>
    <row r="528" spans="1:3" x14ac:dyDescent="0.2">
      <c r="A528" s="24"/>
      <c r="B528" s="24"/>
      <c r="C528" s="43" t="str">
        <f>(IF((COUNTBLANK(A528))=1,"",(IF((COUNTBLANK($C$4))=1,"",(IF((VLOOKUP($C$4,'Name Concatenation'!$A$1721:$B$1722,2,FALSE))=1,(A528&amp;" "&amp;B528),(B528&amp;", "&amp;A528)))))))</f>
        <v/>
      </c>
    </row>
    <row r="529" spans="1:3" x14ac:dyDescent="0.2">
      <c r="A529" s="24"/>
      <c r="B529" s="24"/>
      <c r="C529" s="43" t="str">
        <f>(IF((COUNTBLANK(A529))=1,"",(IF((COUNTBLANK($C$4))=1,"",(IF((VLOOKUP($C$4,'Name Concatenation'!$A$1721:$B$1722,2,FALSE))=1,(A529&amp;" "&amp;B529),(B529&amp;", "&amp;A529)))))))</f>
        <v/>
      </c>
    </row>
    <row r="530" spans="1:3" x14ac:dyDescent="0.2">
      <c r="A530" s="24"/>
      <c r="B530" s="24"/>
      <c r="C530" s="43" t="str">
        <f>(IF((COUNTBLANK(A530))=1,"",(IF((COUNTBLANK($C$4))=1,"",(IF((VLOOKUP($C$4,'Name Concatenation'!$A$1721:$B$1722,2,FALSE))=1,(A530&amp;" "&amp;B530),(B530&amp;", "&amp;A530)))))))</f>
        <v/>
      </c>
    </row>
    <row r="531" spans="1:3" x14ac:dyDescent="0.2">
      <c r="A531" s="24"/>
      <c r="B531" s="24"/>
      <c r="C531" s="43" t="str">
        <f>(IF((COUNTBLANK(A531))=1,"",(IF((COUNTBLANK($C$4))=1,"",(IF((VLOOKUP($C$4,'Name Concatenation'!$A$1721:$B$1722,2,FALSE))=1,(A531&amp;" "&amp;B531),(B531&amp;", "&amp;A531)))))))</f>
        <v/>
      </c>
    </row>
    <row r="532" spans="1:3" x14ac:dyDescent="0.2">
      <c r="A532" s="24"/>
      <c r="B532" s="24"/>
      <c r="C532" s="43" t="str">
        <f>(IF((COUNTBLANK(A532))=1,"",(IF((COUNTBLANK($C$4))=1,"",(IF((VLOOKUP($C$4,'Name Concatenation'!$A$1721:$B$1722,2,FALSE))=1,(A532&amp;" "&amp;B532),(B532&amp;", "&amp;A532)))))))</f>
        <v/>
      </c>
    </row>
    <row r="533" spans="1:3" x14ac:dyDescent="0.2">
      <c r="A533" s="24"/>
      <c r="B533" s="24"/>
      <c r="C533" s="43" t="str">
        <f>(IF((COUNTBLANK(A533))=1,"",(IF((COUNTBLANK($C$4))=1,"",(IF((VLOOKUP($C$4,'Name Concatenation'!$A$1721:$B$1722,2,FALSE))=1,(A533&amp;" "&amp;B533),(B533&amp;", "&amp;A533)))))))</f>
        <v/>
      </c>
    </row>
    <row r="534" spans="1:3" x14ac:dyDescent="0.2">
      <c r="A534" s="24"/>
      <c r="B534" s="24"/>
      <c r="C534" s="43" t="str">
        <f>(IF((COUNTBLANK(A534))=1,"",(IF((COUNTBLANK($C$4))=1,"",(IF((VLOOKUP($C$4,'Name Concatenation'!$A$1721:$B$1722,2,FALSE))=1,(A534&amp;" "&amp;B534),(B534&amp;", "&amp;A534)))))))</f>
        <v/>
      </c>
    </row>
    <row r="535" spans="1:3" x14ac:dyDescent="0.2">
      <c r="A535" s="24"/>
      <c r="B535" s="24"/>
      <c r="C535" s="43" t="str">
        <f>(IF((COUNTBLANK(A535))=1,"",(IF((COUNTBLANK($C$4))=1,"",(IF((VLOOKUP($C$4,'Name Concatenation'!$A$1721:$B$1722,2,FALSE))=1,(A535&amp;" "&amp;B535),(B535&amp;", "&amp;A535)))))))</f>
        <v/>
      </c>
    </row>
    <row r="536" spans="1:3" x14ac:dyDescent="0.2">
      <c r="A536" s="24"/>
      <c r="B536" s="24"/>
      <c r="C536" s="43" t="str">
        <f>(IF((COUNTBLANK(A536))=1,"",(IF((COUNTBLANK($C$4))=1,"",(IF((VLOOKUP($C$4,'Name Concatenation'!$A$1721:$B$1722,2,FALSE))=1,(A536&amp;" "&amp;B536),(B536&amp;", "&amp;A536)))))))</f>
        <v/>
      </c>
    </row>
    <row r="537" spans="1:3" x14ac:dyDescent="0.2">
      <c r="A537" s="24"/>
      <c r="B537" s="24"/>
      <c r="C537" s="43" t="str">
        <f>(IF((COUNTBLANK(A537))=1,"",(IF((COUNTBLANK($C$4))=1,"",(IF((VLOOKUP($C$4,'Name Concatenation'!$A$1721:$B$1722,2,FALSE))=1,(A537&amp;" "&amp;B537),(B537&amp;", "&amp;A537)))))))</f>
        <v/>
      </c>
    </row>
    <row r="538" spans="1:3" x14ac:dyDescent="0.2">
      <c r="A538" s="24"/>
      <c r="B538" s="24"/>
      <c r="C538" s="43" t="str">
        <f>(IF((COUNTBLANK(A538))=1,"",(IF((COUNTBLANK($C$4))=1,"",(IF((VLOOKUP($C$4,'Name Concatenation'!$A$1721:$B$1722,2,FALSE))=1,(A538&amp;" "&amp;B538),(B538&amp;", "&amp;A538)))))))</f>
        <v/>
      </c>
    </row>
    <row r="539" spans="1:3" x14ac:dyDescent="0.2">
      <c r="A539" s="24"/>
      <c r="B539" s="24"/>
      <c r="C539" s="43" t="str">
        <f>(IF((COUNTBLANK(A539))=1,"",(IF((COUNTBLANK($C$4))=1,"",(IF((VLOOKUP($C$4,'Name Concatenation'!$A$1721:$B$1722,2,FALSE))=1,(A539&amp;" "&amp;B539),(B539&amp;", "&amp;A539)))))))</f>
        <v/>
      </c>
    </row>
    <row r="540" spans="1:3" x14ac:dyDescent="0.2">
      <c r="A540" s="24"/>
      <c r="B540" s="24"/>
      <c r="C540" s="43" t="str">
        <f>(IF((COUNTBLANK(A540))=1,"",(IF((COUNTBLANK($C$4))=1,"",(IF((VLOOKUP($C$4,'Name Concatenation'!$A$1721:$B$1722,2,FALSE))=1,(A540&amp;" "&amp;B540),(B540&amp;", "&amp;A540)))))))</f>
        <v/>
      </c>
    </row>
    <row r="541" spans="1:3" x14ac:dyDescent="0.2">
      <c r="A541" s="24"/>
      <c r="B541" s="24"/>
      <c r="C541" s="43" t="str">
        <f>(IF((COUNTBLANK(A541))=1,"",(IF((COUNTBLANK($C$4))=1,"",(IF((VLOOKUP($C$4,'Name Concatenation'!$A$1721:$B$1722,2,FALSE))=1,(A541&amp;" "&amp;B541),(B541&amp;", "&amp;A541)))))))</f>
        <v/>
      </c>
    </row>
    <row r="542" spans="1:3" x14ac:dyDescent="0.2">
      <c r="A542" s="24"/>
      <c r="B542" s="24"/>
      <c r="C542" s="43" t="str">
        <f>(IF((COUNTBLANK(A542))=1,"",(IF((COUNTBLANK($C$4))=1,"",(IF((VLOOKUP($C$4,'Name Concatenation'!$A$1721:$B$1722,2,FALSE))=1,(A542&amp;" "&amp;B542),(B542&amp;", "&amp;A542)))))))</f>
        <v/>
      </c>
    </row>
    <row r="543" spans="1:3" x14ac:dyDescent="0.2">
      <c r="A543" s="24"/>
      <c r="B543" s="24"/>
      <c r="C543" s="43" t="str">
        <f>(IF((COUNTBLANK(A543))=1,"",(IF((COUNTBLANK($C$4))=1,"",(IF((VLOOKUP($C$4,'Name Concatenation'!$A$1721:$B$1722,2,FALSE))=1,(A543&amp;" "&amp;B543),(B543&amp;", "&amp;A543)))))))</f>
        <v/>
      </c>
    </row>
    <row r="544" spans="1:3" x14ac:dyDescent="0.2">
      <c r="A544" s="24"/>
      <c r="B544" s="24"/>
      <c r="C544" s="43" t="str">
        <f>(IF((COUNTBLANK(A544))=1,"",(IF((COUNTBLANK($C$4))=1,"",(IF((VLOOKUP($C$4,'Name Concatenation'!$A$1721:$B$1722,2,FALSE))=1,(A544&amp;" "&amp;B544),(B544&amp;", "&amp;A544)))))))</f>
        <v/>
      </c>
    </row>
    <row r="545" spans="1:3" x14ac:dyDescent="0.2">
      <c r="A545" s="24"/>
      <c r="B545" s="24"/>
      <c r="C545" s="43" t="str">
        <f>(IF((COUNTBLANK(A545))=1,"",(IF((COUNTBLANK($C$4))=1,"",(IF((VLOOKUP($C$4,'Name Concatenation'!$A$1721:$B$1722,2,FALSE))=1,(A545&amp;" "&amp;B545),(B545&amp;", "&amp;A545)))))))</f>
        <v/>
      </c>
    </row>
    <row r="546" spans="1:3" x14ac:dyDescent="0.2">
      <c r="A546" s="24"/>
      <c r="B546" s="24"/>
      <c r="C546" s="43" t="str">
        <f>(IF((COUNTBLANK(A546))=1,"",(IF((COUNTBLANK($C$4))=1,"",(IF((VLOOKUP($C$4,'Name Concatenation'!$A$1721:$B$1722,2,FALSE))=1,(A546&amp;" "&amp;B546),(B546&amp;", "&amp;A546)))))))</f>
        <v/>
      </c>
    </row>
    <row r="547" spans="1:3" x14ac:dyDescent="0.2">
      <c r="A547" s="24"/>
      <c r="B547" s="24"/>
      <c r="C547" s="43" t="str">
        <f>(IF((COUNTBLANK(A547))=1,"",(IF((COUNTBLANK($C$4))=1,"",(IF((VLOOKUP($C$4,'Name Concatenation'!$A$1721:$B$1722,2,FALSE))=1,(A547&amp;" "&amp;B547),(B547&amp;", "&amp;A547)))))))</f>
        <v/>
      </c>
    </row>
    <row r="548" spans="1:3" x14ac:dyDescent="0.2">
      <c r="A548" s="24"/>
      <c r="B548" s="24"/>
      <c r="C548" s="43" t="str">
        <f>(IF((COUNTBLANK(A548))=1,"",(IF((COUNTBLANK($C$4))=1,"",(IF((VLOOKUP($C$4,'Name Concatenation'!$A$1721:$B$1722,2,FALSE))=1,(A548&amp;" "&amp;B548),(B548&amp;", "&amp;A548)))))))</f>
        <v/>
      </c>
    </row>
    <row r="549" spans="1:3" x14ac:dyDescent="0.2">
      <c r="A549" s="24"/>
      <c r="B549" s="24"/>
      <c r="C549" s="43" t="str">
        <f>(IF((COUNTBLANK(A549))=1,"",(IF((COUNTBLANK($C$4))=1,"",(IF((VLOOKUP($C$4,'Name Concatenation'!$A$1721:$B$1722,2,FALSE))=1,(A549&amp;" "&amp;B549),(B549&amp;", "&amp;A549)))))))</f>
        <v/>
      </c>
    </row>
    <row r="550" spans="1:3" x14ac:dyDescent="0.2">
      <c r="A550" s="24"/>
      <c r="B550" s="24"/>
      <c r="C550" s="43" t="str">
        <f>(IF((COUNTBLANK(A550))=1,"",(IF((COUNTBLANK($C$4))=1,"",(IF((VLOOKUP($C$4,'Name Concatenation'!$A$1721:$B$1722,2,FALSE))=1,(A550&amp;" "&amp;B550),(B550&amp;", "&amp;A550)))))))</f>
        <v/>
      </c>
    </row>
    <row r="551" spans="1:3" x14ac:dyDescent="0.2">
      <c r="A551" s="24"/>
      <c r="B551" s="24"/>
      <c r="C551" s="43" t="str">
        <f>(IF((COUNTBLANK(A551))=1,"",(IF((COUNTBLANK($C$4))=1,"",(IF((VLOOKUP($C$4,'Name Concatenation'!$A$1721:$B$1722,2,FALSE))=1,(A551&amp;" "&amp;B551),(B551&amp;", "&amp;A551)))))))</f>
        <v/>
      </c>
    </row>
    <row r="552" spans="1:3" x14ac:dyDescent="0.2">
      <c r="A552" s="24"/>
      <c r="B552" s="24"/>
      <c r="C552" s="43" t="str">
        <f>(IF((COUNTBLANK(A552))=1,"",(IF((COUNTBLANK($C$4))=1,"",(IF((VLOOKUP($C$4,'Name Concatenation'!$A$1721:$B$1722,2,FALSE))=1,(A552&amp;" "&amp;B552),(B552&amp;", "&amp;A552)))))))</f>
        <v/>
      </c>
    </row>
    <row r="553" spans="1:3" x14ac:dyDescent="0.2">
      <c r="A553" s="24"/>
      <c r="B553" s="24"/>
      <c r="C553" s="43" t="str">
        <f>(IF((COUNTBLANK(A553))=1,"",(IF((COUNTBLANK($C$4))=1,"",(IF((VLOOKUP($C$4,'Name Concatenation'!$A$1721:$B$1722,2,FALSE))=1,(A553&amp;" "&amp;B553),(B553&amp;", "&amp;A553)))))))</f>
        <v/>
      </c>
    </row>
    <row r="554" spans="1:3" x14ac:dyDescent="0.2">
      <c r="A554" s="24"/>
      <c r="B554" s="24"/>
      <c r="C554" s="43" t="str">
        <f>(IF((COUNTBLANK(A554))=1,"",(IF((COUNTBLANK($C$4))=1,"",(IF((VLOOKUP($C$4,'Name Concatenation'!$A$1721:$B$1722,2,FALSE))=1,(A554&amp;" "&amp;B554),(B554&amp;", "&amp;A554)))))))</f>
        <v/>
      </c>
    </row>
    <row r="555" spans="1:3" x14ac:dyDescent="0.2">
      <c r="A555" s="24"/>
      <c r="B555" s="24"/>
      <c r="C555" s="43" t="str">
        <f>(IF((COUNTBLANK(A555))=1,"",(IF((COUNTBLANK($C$4))=1,"",(IF((VLOOKUP($C$4,'Name Concatenation'!$A$1721:$B$1722,2,FALSE))=1,(A555&amp;" "&amp;B555),(B555&amp;", "&amp;A555)))))))</f>
        <v/>
      </c>
    </row>
    <row r="556" spans="1:3" x14ac:dyDescent="0.2">
      <c r="A556" s="24"/>
      <c r="B556" s="24"/>
      <c r="C556" s="43" t="str">
        <f>(IF((COUNTBLANK(A556))=1,"",(IF((COUNTBLANK($C$4))=1,"",(IF((VLOOKUP($C$4,'Name Concatenation'!$A$1721:$B$1722,2,FALSE))=1,(A556&amp;" "&amp;B556),(B556&amp;", "&amp;A556)))))))</f>
        <v/>
      </c>
    </row>
    <row r="557" spans="1:3" x14ac:dyDescent="0.2">
      <c r="A557" s="24"/>
      <c r="B557" s="24"/>
      <c r="C557" s="43" t="str">
        <f>(IF((COUNTBLANK(A557))=1,"",(IF((COUNTBLANK($C$4))=1,"",(IF((VLOOKUP($C$4,'Name Concatenation'!$A$1721:$B$1722,2,FALSE))=1,(A557&amp;" "&amp;B557),(B557&amp;", "&amp;A557)))))))</f>
        <v/>
      </c>
    </row>
    <row r="558" spans="1:3" x14ac:dyDescent="0.2">
      <c r="A558" s="24"/>
      <c r="B558" s="24"/>
      <c r="C558" s="43" t="str">
        <f>(IF((COUNTBLANK(A558))=1,"",(IF((COUNTBLANK($C$4))=1,"",(IF((VLOOKUP($C$4,'Name Concatenation'!$A$1721:$B$1722,2,FALSE))=1,(A558&amp;" "&amp;B558),(B558&amp;", "&amp;A558)))))))</f>
        <v/>
      </c>
    </row>
    <row r="559" spans="1:3" x14ac:dyDescent="0.2">
      <c r="A559" s="24"/>
      <c r="B559" s="24"/>
      <c r="C559" s="43" t="str">
        <f>(IF((COUNTBLANK(A559))=1,"",(IF((COUNTBLANK($C$4))=1,"",(IF((VLOOKUP($C$4,'Name Concatenation'!$A$1721:$B$1722,2,FALSE))=1,(A559&amp;" "&amp;B559),(B559&amp;", "&amp;A559)))))))</f>
        <v/>
      </c>
    </row>
    <row r="560" spans="1:3" x14ac:dyDescent="0.2">
      <c r="A560" s="24"/>
      <c r="B560" s="24"/>
      <c r="C560" s="43" t="str">
        <f>(IF((COUNTBLANK(A560))=1,"",(IF((COUNTBLANK($C$4))=1,"",(IF((VLOOKUP($C$4,'Name Concatenation'!$A$1721:$B$1722,2,FALSE))=1,(A560&amp;" "&amp;B560),(B560&amp;", "&amp;A560)))))))</f>
        <v/>
      </c>
    </row>
    <row r="561" spans="1:3" x14ac:dyDescent="0.2">
      <c r="A561" s="24"/>
      <c r="B561" s="24"/>
      <c r="C561" s="43" t="str">
        <f>(IF((COUNTBLANK(A561))=1,"",(IF((COUNTBLANK($C$4))=1,"",(IF((VLOOKUP($C$4,'Name Concatenation'!$A$1721:$B$1722,2,FALSE))=1,(A561&amp;" "&amp;B561),(B561&amp;", "&amp;A561)))))))</f>
        <v/>
      </c>
    </row>
    <row r="562" spans="1:3" x14ac:dyDescent="0.2">
      <c r="A562" s="24"/>
      <c r="B562" s="24"/>
      <c r="C562" s="43" t="str">
        <f>(IF((COUNTBLANK(A562))=1,"",(IF((COUNTBLANK($C$4))=1,"",(IF((VLOOKUP($C$4,'Name Concatenation'!$A$1721:$B$1722,2,FALSE))=1,(A562&amp;" "&amp;B562),(B562&amp;", "&amp;A562)))))))</f>
        <v/>
      </c>
    </row>
    <row r="563" spans="1:3" x14ac:dyDescent="0.2">
      <c r="A563" s="24"/>
      <c r="B563" s="24"/>
      <c r="C563" s="43" t="str">
        <f>(IF((COUNTBLANK(A563))=1,"",(IF((COUNTBLANK($C$4))=1,"",(IF((VLOOKUP($C$4,'Name Concatenation'!$A$1721:$B$1722,2,FALSE))=1,(A563&amp;" "&amp;B563),(B563&amp;", "&amp;A563)))))))</f>
        <v/>
      </c>
    </row>
    <row r="564" spans="1:3" x14ac:dyDescent="0.2">
      <c r="A564" s="24"/>
      <c r="B564" s="24"/>
      <c r="C564" s="43" t="str">
        <f>(IF((COUNTBLANK(A564))=1,"",(IF((COUNTBLANK($C$4))=1,"",(IF((VLOOKUP($C$4,'Name Concatenation'!$A$1721:$B$1722,2,FALSE))=1,(A564&amp;" "&amp;B564),(B564&amp;", "&amp;A564)))))))</f>
        <v/>
      </c>
    </row>
    <row r="565" spans="1:3" x14ac:dyDescent="0.2">
      <c r="A565" s="24"/>
      <c r="B565" s="24"/>
      <c r="C565" s="43" t="str">
        <f>(IF((COUNTBLANK(A565))=1,"",(IF((COUNTBLANK($C$4))=1,"",(IF((VLOOKUP($C$4,'Name Concatenation'!$A$1721:$B$1722,2,FALSE))=1,(A565&amp;" "&amp;B565),(B565&amp;", "&amp;A565)))))))</f>
        <v/>
      </c>
    </row>
    <row r="566" spans="1:3" x14ac:dyDescent="0.2">
      <c r="A566" s="24"/>
      <c r="B566" s="24"/>
      <c r="C566" s="43" t="str">
        <f>(IF((COUNTBLANK(A566))=1,"",(IF((COUNTBLANK($C$4))=1,"",(IF((VLOOKUP($C$4,'Name Concatenation'!$A$1721:$B$1722,2,FALSE))=1,(A566&amp;" "&amp;B566),(B566&amp;", "&amp;A566)))))))</f>
        <v/>
      </c>
    </row>
    <row r="567" spans="1:3" x14ac:dyDescent="0.2">
      <c r="A567" s="24"/>
      <c r="B567" s="24"/>
      <c r="C567" s="43" t="str">
        <f>(IF((COUNTBLANK(A567))=1,"",(IF((COUNTBLANK($C$4))=1,"",(IF((VLOOKUP($C$4,'Name Concatenation'!$A$1721:$B$1722,2,FALSE))=1,(A567&amp;" "&amp;B567),(B567&amp;", "&amp;A567)))))))</f>
        <v/>
      </c>
    </row>
    <row r="568" spans="1:3" x14ac:dyDescent="0.2">
      <c r="A568" s="24"/>
      <c r="B568" s="24"/>
      <c r="C568" s="43" t="str">
        <f>(IF((COUNTBLANK(A568))=1,"",(IF((COUNTBLANK($C$4))=1,"",(IF((VLOOKUP($C$4,'Name Concatenation'!$A$1721:$B$1722,2,FALSE))=1,(A568&amp;" "&amp;B568),(B568&amp;", "&amp;A568)))))))</f>
        <v/>
      </c>
    </row>
    <row r="569" spans="1:3" x14ac:dyDescent="0.2">
      <c r="A569" s="24"/>
      <c r="B569" s="24"/>
      <c r="C569" s="43" t="str">
        <f>(IF((COUNTBLANK(A569))=1,"",(IF((COUNTBLANK($C$4))=1,"",(IF((VLOOKUP($C$4,'Name Concatenation'!$A$1721:$B$1722,2,FALSE))=1,(A569&amp;" "&amp;B569),(B569&amp;", "&amp;A569)))))))</f>
        <v/>
      </c>
    </row>
    <row r="570" spans="1:3" x14ac:dyDescent="0.2">
      <c r="A570" s="24"/>
      <c r="B570" s="24"/>
      <c r="C570" s="43" t="str">
        <f>(IF((COUNTBLANK(A570))=1,"",(IF((COUNTBLANK($C$4))=1,"",(IF((VLOOKUP($C$4,'Name Concatenation'!$A$1721:$B$1722,2,FALSE))=1,(A570&amp;" "&amp;B570),(B570&amp;", "&amp;A570)))))))</f>
        <v/>
      </c>
    </row>
    <row r="571" spans="1:3" x14ac:dyDescent="0.2">
      <c r="A571" s="24"/>
      <c r="B571" s="24"/>
      <c r="C571" s="43" t="str">
        <f>(IF((COUNTBLANK(A571))=1,"",(IF((COUNTBLANK($C$4))=1,"",(IF((VLOOKUP($C$4,'Name Concatenation'!$A$1721:$B$1722,2,FALSE))=1,(A571&amp;" "&amp;B571),(B571&amp;", "&amp;A571)))))))</f>
        <v/>
      </c>
    </row>
    <row r="572" spans="1:3" x14ac:dyDescent="0.2">
      <c r="A572" s="24"/>
      <c r="B572" s="24"/>
      <c r="C572" s="43" t="str">
        <f>(IF((COUNTBLANK(A572))=1,"",(IF((COUNTBLANK($C$4))=1,"",(IF((VLOOKUP($C$4,'Name Concatenation'!$A$1721:$B$1722,2,FALSE))=1,(A572&amp;" "&amp;B572),(B572&amp;", "&amp;A572)))))))</f>
        <v/>
      </c>
    </row>
    <row r="573" spans="1:3" x14ac:dyDescent="0.2">
      <c r="A573" s="24"/>
      <c r="B573" s="24"/>
      <c r="C573" s="43" t="str">
        <f>(IF((COUNTBLANK(A573))=1,"",(IF((COUNTBLANK($C$4))=1,"",(IF((VLOOKUP($C$4,'Name Concatenation'!$A$1721:$B$1722,2,FALSE))=1,(A573&amp;" "&amp;B573),(B573&amp;", "&amp;A573)))))))</f>
        <v/>
      </c>
    </row>
    <row r="574" spans="1:3" x14ac:dyDescent="0.2">
      <c r="A574" s="24"/>
      <c r="B574" s="24"/>
      <c r="C574" s="43" t="str">
        <f>(IF((COUNTBLANK(A574))=1,"",(IF((COUNTBLANK($C$4))=1,"",(IF((VLOOKUP($C$4,'Name Concatenation'!$A$1721:$B$1722,2,FALSE))=1,(A574&amp;" "&amp;B574),(B574&amp;", "&amp;A574)))))))</f>
        <v/>
      </c>
    </row>
    <row r="575" spans="1:3" x14ac:dyDescent="0.2">
      <c r="A575" s="24"/>
      <c r="B575" s="24"/>
      <c r="C575" s="43" t="str">
        <f>(IF((COUNTBLANK(A575))=1,"",(IF((COUNTBLANK($C$4))=1,"",(IF((VLOOKUP($C$4,'Name Concatenation'!$A$1721:$B$1722,2,FALSE))=1,(A575&amp;" "&amp;B575),(B575&amp;", "&amp;A575)))))))</f>
        <v/>
      </c>
    </row>
    <row r="576" spans="1:3" x14ac:dyDescent="0.2">
      <c r="A576" s="24"/>
      <c r="B576" s="24"/>
      <c r="C576" s="43" t="str">
        <f>(IF((COUNTBLANK(A576))=1,"",(IF((COUNTBLANK($C$4))=1,"",(IF((VLOOKUP($C$4,'Name Concatenation'!$A$1721:$B$1722,2,FALSE))=1,(A576&amp;" "&amp;B576),(B576&amp;", "&amp;A576)))))))</f>
        <v/>
      </c>
    </row>
    <row r="577" spans="1:3" x14ac:dyDescent="0.2">
      <c r="A577" s="24"/>
      <c r="B577" s="24"/>
      <c r="C577" s="43" t="str">
        <f>(IF((COUNTBLANK(A577))=1,"",(IF((COUNTBLANK($C$4))=1,"",(IF((VLOOKUP($C$4,'Name Concatenation'!$A$1721:$B$1722,2,FALSE))=1,(A577&amp;" "&amp;B577),(B577&amp;", "&amp;A577)))))))</f>
        <v/>
      </c>
    </row>
    <row r="578" spans="1:3" x14ac:dyDescent="0.2">
      <c r="A578" s="24"/>
      <c r="B578" s="24"/>
      <c r="C578" s="43" t="str">
        <f>(IF((COUNTBLANK(A578))=1,"",(IF((COUNTBLANK($C$4))=1,"",(IF((VLOOKUP($C$4,'Name Concatenation'!$A$1721:$B$1722,2,FALSE))=1,(A578&amp;" "&amp;B578),(B578&amp;", "&amp;A578)))))))</f>
        <v/>
      </c>
    </row>
    <row r="579" spans="1:3" x14ac:dyDescent="0.2">
      <c r="A579" s="24"/>
      <c r="B579" s="24"/>
      <c r="C579" s="43" t="str">
        <f>(IF((COUNTBLANK(A579))=1,"",(IF((COUNTBLANK($C$4))=1,"",(IF((VLOOKUP($C$4,'Name Concatenation'!$A$1721:$B$1722,2,FALSE))=1,(A579&amp;" "&amp;B579),(B579&amp;", "&amp;A579)))))))</f>
        <v/>
      </c>
    </row>
    <row r="580" spans="1:3" x14ac:dyDescent="0.2">
      <c r="A580" s="24"/>
      <c r="B580" s="24"/>
      <c r="C580" s="43" t="str">
        <f>(IF((COUNTBLANK(A580))=1,"",(IF((COUNTBLANK($C$4))=1,"",(IF((VLOOKUP($C$4,'Name Concatenation'!$A$1721:$B$1722,2,FALSE))=1,(A580&amp;" "&amp;B580),(B580&amp;", "&amp;A580)))))))</f>
        <v/>
      </c>
    </row>
    <row r="581" spans="1:3" x14ac:dyDescent="0.2">
      <c r="A581" s="24"/>
      <c r="B581" s="24"/>
      <c r="C581" s="43" t="str">
        <f>(IF((COUNTBLANK(A581))=1,"",(IF((COUNTBLANK($C$4))=1,"",(IF((VLOOKUP($C$4,'Name Concatenation'!$A$1721:$B$1722,2,FALSE))=1,(A581&amp;" "&amp;B581),(B581&amp;", "&amp;A581)))))))</f>
        <v/>
      </c>
    </row>
    <row r="582" spans="1:3" x14ac:dyDescent="0.2">
      <c r="A582" s="24"/>
      <c r="B582" s="24"/>
      <c r="C582" s="43" t="str">
        <f>(IF((COUNTBLANK(A582))=1,"",(IF((COUNTBLANK($C$4))=1,"",(IF((VLOOKUP($C$4,'Name Concatenation'!$A$1721:$B$1722,2,FALSE))=1,(A582&amp;" "&amp;B582),(B582&amp;", "&amp;A582)))))))</f>
        <v/>
      </c>
    </row>
    <row r="583" spans="1:3" x14ac:dyDescent="0.2">
      <c r="A583" s="24"/>
      <c r="B583" s="24"/>
      <c r="C583" s="43" t="str">
        <f>(IF((COUNTBLANK(A583))=1,"",(IF((COUNTBLANK($C$4))=1,"",(IF((VLOOKUP($C$4,'Name Concatenation'!$A$1721:$B$1722,2,FALSE))=1,(A583&amp;" "&amp;B583),(B583&amp;", "&amp;A583)))))))</f>
        <v/>
      </c>
    </row>
    <row r="584" spans="1:3" x14ac:dyDescent="0.2">
      <c r="A584" s="24"/>
      <c r="B584" s="24"/>
      <c r="C584" s="43" t="str">
        <f>(IF((COUNTBLANK(A584))=1,"",(IF((COUNTBLANK($C$4))=1,"",(IF((VLOOKUP($C$4,'Name Concatenation'!$A$1721:$B$1722,2,FALSE))=1,(A584&amp;" "&amp;B584),(B584&amp;", "&amp;A584)))))))</f>
        <v/>
      </c>
    </row>
    <row r="585" spans="1:3" x14ac:dyDescent="0.2">
      <c r="A585" s="24"/>
      <c r="B585" s="24"/>
      <c r="C585" s="43" t="str">
        <f>(IF((COUNTBLANK(A585))=1,"",(IF((COUNTBLANK($C$4))=1,"",(IF((VLOOKUP($C$4,'Name Concatenation'!$A$1721:$B$1722,2,FALSE))=1,(A585&amp;" "&amp;B585),(B585&amp;", "&amp;A585)))))))</f>
        <v/>
      </c>
    </row>
    <row r="586" spans="1:3" x14ac:dyDescent="0.2">
      <c r="A586" s="24"/>
      <c r="B586" s="24"/>
      <c r="C586" s="43" t="str">
        <f>(IF((COUNTBLANK(A586))=1,"",(IF((COUNTBLANK($C$4))=1,"",(IF((VLOOKUP($C$4,'Name Concatenation'!$A$1721:$B$1722,2,FALSE))=1,(A586&amp;" "&amp;B586),(B586&amp;", "&amp;A586)))))))</f>
        <v/>
      </c>
    </row>
    <row r="587" spans="1:3" x14ac:dyDescent="0.2">
      <c r="A587" s="24"/>
      <c r="B587" s="24"/>
      <c r="C587" s="43" t="str">
        <f>(IF((COUNTBLANK(A587))=1,"",(IF((COUNTBLANK($C$4))=1,"",(IF((VLOOKUP($C$4,'Name Concatenation'!$A$1721:$B$1722,2,FALSE))=1,(A587&amp;" "&amp;B587),(B587&amp;", "&amp;A587)))))))</f>
        <v/>
      </c>
    </row>
    <row r="588" spans="1:3" x14ac:dyDescent="0.2">
      <c r="A588" s="24"/>
      <c r="B588" s="24"/>
      <c r="C588" s="43" t="str">
        <f>(IF((COUNTBLANK(A588))=1,"",(IF((COUNTBLANK($C$4))=1,"",(IF((VLOOKUP($C$4,'Name Concatenation'!$A$1721:$B$1722,2,FALSE))=1,(A588&amp;" "&amp;B588),(B588&amp;", "&amp;A588)))))))</f>
        <v/>
      </c>
    </row>
    <row r="589" spans="1:3" x14ac:dyDescent="0.2">
      <c r="A589" s="24"/>
      <c r="B589" s="24"/>
      <c r="C589" s="43" t="str">
        <f>(IF((COUNTBLANK(A589))=1,"",(IF((COUNTBLANK($C$4))=1,"",(IF((VLOOKUP($C$4,'Name Concatenation'!$A$1721:$B$1722,2,FALSE))=1,(A589&amp;" "&amp;B589),(B589&amp;", "&amp;A589)))))))</f>
        <v/>
      </c>
    </row>
    <row r="590" spans="1:3" x14ac:dyDescent="0.2">
      <c r="A590" s="24"/>
      <c r="B590" s="24"/>
      <c r="C590" s="43" t="str">
        <f>(IF((COUNTBLANK(A590))=1,"",(IF((COUNTBLANK($C$4))=1,"",(IF((VLOOKUP($C$4,'Name Concatenation'!$A$1721:$B$1722,2,FALSE))=1,(A590&amp;" "&amp;B590),(B590&amp;", "&amp;A590)))))))</f>
        <v/>
      </c>
    </row>
    <row r="591" spans="1:3" x14ac:dyDescent="0.2">
      <c r="A591" s="24"/>
      <c r="B591" s="24"/>
      <c r="C591" s="43" t="str">
        <f>(IF((COUNTBLANK(A591))=1,"",(IF((COUNTBLANK($C$4))=1,"",(IF((VLOOKUP($C$4,'Name Concatenation'!$A$1721:$B$1722,2,FALSE))=1,(A591&amp;" "&amp;B591),(B591&amp;", "&amp;A591)))))))</f>
        <v/>
      </c>
    </row>
    <row r="592" spans="1:3" x14ac:dyDescent="0.2">
      <c r="A592" s="24"/>
      <c r="B592" s="24"/>
      <c r="C592" s="43" t="str">
        <f>(IF((COUNTBLANK(A592))=1,"",(IF((COUNTBLANK($C$4))=1,"",(IF((VLOOKUP($C$4,'Name Concatenation'!$A$1721:$B$1722,2,FALSE))=1,(A592&amp;" "&amp;B592),(B592&amp;", "&amp;A592)))))))</f>
        <v/>
      </c>
    </row>
    <row r="593" spans="1:3" x14ac:dyDescent="0.2">
      <c r="A593" s="24"/>
      <c r="B593" s="24"/>
      <c r="C593" s="43" t="str">
        <f>(IF((COUNTBLANK(A593))=1,"",(IF((COUNTBLANK($C$4))=1,"",(IF((VLOOKUP($C$4,'Name Concatenation'!$A$1721:$B$1722,2,FALSE))=1,(A593&amp;" "&amp;B593),(B593&amp;", "&amp;A593)))))))</f>
        <v/>
      </c>
    </row>
    <row r="594" spans="1:3" x14ac:dyDescent="0.2">
      <c r="A594" s="24"/>
      <c r="B594" s="24"/>
      <c r="C594" s="43" t="str">
        <f>(IF((COUNTBLANK(A594))=1,"",(IF((COUNTBLANK($C$4))=1,"",(IF((VLOOKUP($C$4,'Name Concatenation'!$A$1721:$B$1722,2,FALSE))=1,(A594&amp;" "&amp;B594),(B594&amp;", "&amp;A594)))))))</f>
        <v/>
      </c>
    </row>
    <row r="595" spans="1:3" x14ac:dyDescent="0.2">
      <c r="A595" s="24"/>
      <c r="B595" s="24"/>
      <c r="C595" s="43" t="str">
        <f>(IF((COUNTBLANK(A595))=1,"",(IF((COUNTBLANK($C$4))=1,"",(IF((VLOOKUP($C$4,'Name Concatenation'!$A$1721:$B$1722,2,FALSE))=1,(A595&amp;" "&amp;B595),(B595&amp;", "&amp;A595)))))))</f>
        <v/>
      </c>
    </row>
    <row r="596" spans="1:3" x14ac:dyDescent="0.2">
      <c r="A596" s="24"/>
      <c r="B596" s="24"/>
      <c r="C596" s="43" t="str">
        <f>(IF((COUNTBLANK(A596))=1,"",(IF((COUNTBLANK($C$4))=1,"",(IF((VLOOKUP($C$4,'Name Concatenation'!$A$1721:$B$1722,2,FALSE))=1,(A596&amp;" "&amp;B596),(B596&amp;", "&amp;A596)))))))</f>
        <v/>
      </c>
    </row>
    <row r="597" spans="1:3" x14ac:dyDescent="0.2">
      <c r="A597" s="24"/>
      <c r="B597" s="24"/>
      <c r="C597" s="43" t="str">
        <f>(IF((COUNTBLANK(A597))=1,"",(IF((COUNTBLANK($C$4))=1,"",(IF((VLOOKUP($C$4,'Name Concatenation'!$A$1721:$B$1722,2,FALSE))=1,(A597&amp;" "&amp;B597),(B597&amp;", "&amp;A597)))))))</f>
        <v/>
      </c>
    </row>
    <row r="598" spans="1:3" x14ac:dyDescent="0.2">
      <c r="A598" s="24"/>
      <c r="B598" s="24"/>
      <c r="C598" s="43" t="str">
        <f>(IF((COUNTBLANK(A598))=1,"",(IF((COUNTBLANK($C$4))=1,"",(IF((VLOOKUP($C$4,'Name Concatenation'!$A$1721:$B$1722,2,FALSE))=1,(A598&amp;" "&amp;B598),(B598&amp;", "&amp;A598)))))))</f>
        <v/>
      </c>
    </row>
    <row r="599" spans="1:3" x14ac:dyDescent="0.2">
      <c r="A599" s="24"/>
      <c r="B599" s="24"/>
      <c r="C599" s="43" t="str">
        <f>(IF((COUNTBLANK(A599))=1,"",(IF((COUNTBLANK($C$4))=1,"",(IF((VLOOKUP($C$4,'Name Concatenation'!$A$1721:$B$1722,2,FALSE))=1,(A599&amp;" "&amp;B599),(B599&amp;", "&amp;A599)))))))</f>
        <v/>
      </c>
    </row>
    <row r="600" spans="1:3" x14ac:dyDescent="0.2">
      <c r="A600" s="24"/>
      <c r="B600" s="24"/>
      <c r="C600" s="43" t="str">
        <f>(IF((COUNTBLANK(A600))=1,"",(IF((COUNTBLANK($C$4))=1,"",(IF((VLOOKUP($C$4,'Name Concatenation'!$A$1721:$B$1722,2,FALSE))=1,(A600&amp;" "&amp;B600),(B600&amp;", "&amp;A600)))))))</f>
        <v/>
      </c>
    </row>
    <row r="601" spans="1:3" x14ac:dyDescent="0.2">
      <c r="A601" s="24"/>
      <c r="B601" s="24"/>
      <c r="C601" s="43" t="str">
        <f>(IF((COUNTBLANK(A601))=1,"",(IF((COUNTBLANK($C$4))=1,"",(IF((VLOOKUP($C$4,'Name Concatenation'!$A$1721:$B$1722,2,FALSE))=1,(A601&amp;" "&amp;B601),(B601&amp;", "&amp;A601)))))))</f>
        <v/>
      </c>
    </row>
    <row r="602" spans="1:3" x14ac:dyDescent="0.2">
      <c r="A602" s="24"/>
      <c r="B602" s="24"/>
      <c r="C602" s="43" t="str">
        <f>(IF((COUNTBLANK(A602))=1,"",(IF((COUNTBLANK($C$4))=1,"",(IF((VLOOKUP($C$4,'Name Concatenation'!$A$1721:$B$1722,2,FALSE))=1,(A602&amp;" "&amp;B602),(B602&amp;", "&amp;A602)))))))</f>
        <v/>
      </c>
    </row>
    <row r="603" spans="1:3" x14ac:dyDescent="0.2">
      <c r="A603" s="24"/>
      <c r="B603" s="24"/>
      <c r="C603" s="43" t="str">
        <f>(IF((COUNTBLANK(A603))=1,"",(IF((COUNTBLANK($C$4))=1,"",(IF((VLOOKUP($C$4,'Name Concatenation'!$A$1721:$B$1722,2,FALSE))=1,(A603&amp;" "&amp;B603),(B603&amp;", "&amp;A603)))))))</f>
        <v/>
      </c>
    </row>
    <row r="604" spans="1:3" x14ac:dyDescent="0.2">
      <c r="A604" s="24"/>
      <c r="B604" s="24"/>
      <c r="C604" s="43" t="str">
        <f>(IF((COUNTBLANK(A604))=1,"",(IF((COUNTBLANK($C$4))=1,"",(IF((VLOOKUP($C$4,'Name Concatenation'!$A$1721:$B$1722,2,FALSE))=1,(A604&amp;" "&amp;B604),(B604&amp;", "&amp;A604)))))))</f>
        <v/>
      </c>
    </row>
    <row r="605" spans="1:3" x14ac:dyDescent="0.2">
      <c r="A605" s="24"/>
      <c r="B605" s="24"/>
      <c r="C605" s="43" t="str">
        <f>(IF((COUNTBLANK(A605))=1,"",(IF((COUNTBLANK($C$4))=1,"",(IF((VLOOKUP($C$4,'Name Concatenation'!$A$1721:$B$1722,2,FALSE))=1,(A605&amp;" "&amp;B605),(B605&amp;", "&amp;A605)))))))</f>
        <v/>
      </c>
    </row>
    <row r="606" spans="1:3" x14ac:dyDescent="0.2">
      <c r="A606" s="24"/>
      <c r="B606" s="24"/>
      <c r="C606" s="43" t="str">
        <f>(IF((COUNTBLANK(A606))=1,"",(IF((COUNTBLANK($C$4))=1,"",(IF((VLOOKUP($C$4,'Name Concatenation'!$A$1721:$B$1722,2,FALSE))=1,(A606&amp;" "&amp;B606),(B606&amp;", "&amp;A606)))))))</f>
        <v/>
      </c>
    </row>
    <row r="607" spans="1:3" x14ac:dyDescent="0.2">
      <c r="A607" s="24"/>
      <c r="B607" s="24"/>
      <c r="C607" s="43" t="str">
        <f>(IF((COUNTBLANK(A607))=1,"",(IF((COUNTBLANK($C$4))=1,"",(IF((VLOOKUP($C$4,'Name Concatenation'!$A$1721:$B$1722,2,FALSE))=1,(A607&amp;" "&amp;B607),(B607&amp;", "&amp;A607)))))))</f>
        <v/>
      </c>
    </row>
    <row r="608" spans="1:3" x14ac:dyDescent="0.2">
      <c r="A608" s="24"/>
      <c r="B608" s="24"/>
      <c r="C608" s="43" t="str">
        <f>(IF((COUNTBLANK(A608))=1,"",(IF((COUNTBLANK($C$4))=1,"",(IF((VLOOKUP($C$4,'Name Concatenation'!$A$1721:$B$1722,2,FALSE))=1,(A608&amp;" "&amp;B608),(B608&amp;", "&amp;A608)))))))</f>
        <v/>
      </c>
    </row>
    <row r="609" spans="1:3" x14ac:dyDescent="0.2">
      <c r="A609" s="24"/>
      <c r="B609" s="24"/>
      <c r="C609" s="43" t="str">
        <f>(IF((COUNTBLANK(A609))=1,"",(IF((COUNTBLANK($C$4))=1,"",(IF((VLOOKUP($C$4,'Name Concatenation'!$A$1721:$B$1722,2,FALSE))=1,(A609&amp;" "&amp;B609),(B609&amp;", "&amp;A609)))))))</f>
        <v/>
      </c>
    </row>
    <row r="610" spans="1:3" x14ac:dyDescent="0.2">
      <c r="A610" s="24"/>
      <c r="B610" s="24"/>
      <c r="C610" s="43" t="str">
        <f>(IF((COUNTBLANK(A610))=1,"",(IF((COUNTBLANK($C$4))=1,"",(IF((VLOOKUP($C$4,'Name Concatenation'!$A$1721:$B$1722,2,FALSE))=1,(A610&amp;" "&amp;B610),(B610&amp;", "&amp;A610)))))))</f>
        <v/>
      </c>
    </row>
    <row r="611" spans="1:3" x14ac:dyDescent="0.2">
      <c r="A611" s="24"/>
      <c r="B611" s="24"/>
      <c r="C611" s="43" t="str">
        <f>(IF((COUNTBLANK(A611))=1,"",(IF((COUNTBLANK($C$4))=1,"",(IF((VLOOKUP($C$4,'Name Concatenation'!$A$1721:$B$1722,2,FALSE))=1,(A611&amp;" "&amp;B611),(B611&amp;", "&amp;A611)))))))</f>
        <v/>
      </c>
    </row>
    <row r="612" spans="1:3" x14ac:dyDescent="0.2">
      <c r="A612" s="24"/>
      <c r="B612" s="24"/>
      <c r="C612" s="43" t="str">
        <f>(IF((COUNTBLANK(A612))=1,"",(IF((COUNTBLANK($C$4))=1,"",(IF((VLOOKUP($C$4,'Name Concatenation'!$A$1721:$B$1722,2,FALSE))=1,(A612&amp;" "&amp;B612),(B612&amp;", "&amp;A612)))))))</f>
        <v/>
      </c>
    </row>
    <row r="613" spans="1:3" x14ac:dyDescent="0.2">
      <c r="A613" s="24"/>
      <c r="B613" s="24"/>
      <c r="C613" s="43" t="str">
        <f>(IF((COUNTBLANK(A613))=1,"",(IF((COUNTBLANK($C$4))=1,"",(IF((VLOOKUP($C$4,'Name Concatenation'!$A$1721:$B$1722,2,FALSE))=1,(A613&amp;" "&amp;B613),(B613&amp;", "&amp;A613)))))))</f>
        <v/>
      </c>
    </row>
    <row r="614" spans="1:3" x14ac:dyDescent="0.2">
      <c r="A614" s="24"/>
      <c r="B614" s="24"/>
      <c r="C614" s="43" t="str">
        <f>(IF((COUNTBLANK(A614))=1,"",(IF((COUNTBLANK($C$4))=1,"",(IF((VLOOKUP($C$4,'Name Concatenation'!$A$1721:$B$1722,2,FALSE))=1,(A614&amp;" "&amp;B614),(B614&amp;", "&amp;A614)))))))</f>
        <v/>
      </c>
    </row>
    <row r="615" spans="1:3" x14ac:dyDescent="0.2">
      <c r="A615" s="24"/>
      <c r="B615" s="24"/>
      <c r="C615" s="43" t="str">
        <f>(IF((COUNTBLANK(A615))=1,"",(IF((COUNTBLANK($C$4))=1,"",(IF((VLOOKUP($C$4,'Name Concatenation'!$A$1721:$B$1722,2,FALSE))=1,(A615&amp;" "&amp;B615),(B615&amp;", "&amp;A615)))))))</f>
        <v/>
      </c>
    </row>
    <row r="616" spans="1:3" x14ac:dyDescent="0.2">
      <c r="A616" s="24"/>
      <c r="B616" s="24"/>
      <c r="C616" s="43" t="str">
        <f>(IF((COUNTBLANK(A616))=1,"",(IF((COUNTBLANK($C$4))=1,"",(IF((VLOOKUP($C$4,'Name Concatenation'!$A$1721:$B$1722,2,FALSE))=1,(A616&amp;" "&amp;B616),(B616&amp;", "&amp;A616)))))))</f>
        <v/>
      </c>
    </row>
    <row r="617" spans="1:3" x14ac:dyDescent="0.2">
      <c r="A617" s="24"/>
      <c r="B617" s="24"/>
      <c r="C617" s="43" t="str">
        <f>(IF((COUNTBLANK(A617))=1,"",(IF((COUNTBLANK($C$4))=1,"",(IF((VLOOKUP($C$4,'Name Concatenation'!$A$1721:$B$1722,2,FALSE))=1,(A617&amp;" "&amp;B617),(B617&amp;", "&amp;A617)))))))</f>
        <v/>
      </c>
    </row>
    <row r="618" spans="1:3" x14ac:dyDescent="0.2">
      <c r="A618" s="24"/>
      <c r="B618" s="24"/>
      <c r="C618" s="43" t="str">
        <f>(IF((COUNTBLANK(A618))=1,"",(IF((COUNTBLANK($C$4))=1,"",(IF((VLOOKUP($C$4,'Name Concatenation'!$A$1721:$B$1722,2,FALSE))=1,(A618&amp;" "&amp;B618),(B618&amp;", "&amp;A618)))))))</f>
        <v/>
      </c>
    </row>
    <row r="619" spans="1:3" x14ac:dyDescent="0.2">
      <c r="A619" s="24"/>
      <c r="B619" s="24"/>
      <c r="C619" s="43" t="str">
        <f>(IF((COUNTBLANK(A619))=1,"",(IF((COUNTBLANK($C$4))=1,"",(IF((VLOOKUP($C$4,'Name Concatenation'!$A$1721:$B$1722,2,FALSE))=1,(A619&amp;" "&amp;B619),(B619&amp;", "&amp;A619)))))))</f>
        <v/>
      </c>
    </row>
    <row r="620" spans="1:3" x14ac:dyDescent="0.2">
      <c r="A620" s="24"/>
      <c r="B620" s="24"/>
      <c r="C620" s="43" t="str">
        <f>(IF((COUNTBLANK(A620))=1,"",(IF((COUNTBLANK($C$4))=1,"",(IF((VLOOKUP($C$4,'Name Concatenation'!$A$1721:$B$1722,2,FALSE))=1,(A620&amp;" "&amp;B620),(B620&amp;", "&amp;A620)))))))</f>
        <v/>
      </c>
    </row>
    <row r="621" spans="1:3" x14ac:dyDescent="0.2">
      <c r="A621" s="24"/>
      <c r="B621" s="24"/>
      <c r="C621" s="43" t="str">
        <f>(IF((COUNTBLANK(A621))=1,"",(IF((COUNTBLANK($C$4))=1,"",(IF((VLOOKUP($C$4,'Name Concatenation'!$A$1721:$B$1722,2,FALSE))=1,(A621&amp;" "&amp;B621),(B621&amp;", "&amp;A621)))))))</f>
        <v/>
      </c>
    </row>
    <row r="622" spans="1:3" x14ac:dyDescent="0.2">
      <c r="A622" s="24"/>
      <c r="B622" s="24"/>
      <c r="C622" s="43" t="str">
        <f>(IF((COUNTBLANK(A622))=1,"",(IF((COUNTBLANK($C$4))=1,"",(IF((VLOOKUP($C$4,'Name Concatenation'!$A$1721:$B$1722,2,FALSE))=1,(A622&amp;" "&amp;B622),(B622&amp;", "&amp;A622)))))))</f>
        <v/>
      </c>
    </row>
    <row r="623" spans="1:3" x14ac:dyDescent="0.2">
      <c r="A623" s="24"/>
      <c r="B623" s="24"/>
      <c r="C623" s="43" t="str">
        <f>(IF((COUNTBLANK(A623))=1,"",(IF((COUNTBLANK($C$4))=1,"",(IF((VLOOKUP($C$4,'Name Concatenation'!$A$1721:$B$1722,2,FALSE))=1,(A623&amp;" "&amp;B623),(B623&amp;", "&amp;A623)))))))</f>
        <v/>
      </c>
    </row>
    <row r="624" spans="1:3" x14ac:dyDescent="0.2">
      <c r="A624" s="24"/>
      <c r="B624" s="24"/>
      <c r="C624" s="43" t="str">
        <f>(IF((COUNTBLANK(A624))=1,"",(IF((COUNTBLANK($C$4))=1,"",(IF((VLOOKUP($C$4,'Name Concatenation'!$A$1721:$B$1722,2,FALSE))=1,(A624&amp;" "&amp;B624),(B624&amp;", "&amp;A624)))))))</f>
        <v/>
      </c>
    </row>
    <row r="625" spans="1:3" x14ac:dyDescent="0.2">
      <c r="A625" s="24"/>
      <c r="B625" s="24"/>
      <c r="C625" s="43" t="str">
        <f>(IF((COUNTBLANK(A625))=1,"",(IF((COUNTBLANK($C$4))=1,"",(IF((VLOOKUP($C$4,'Name Concatenation'!$A$1721:$B$1722,2,FALSE))=1,(A625&amp;" "&amp;B625),(B625&amp;", "&amp;A625)))))))</f>
        <v/>
      </c>
    </row>
    <row r="626" spans="1:3" x14ac:dyDescent="0.2">
      <c r="A626" s="24"/>
      <c r="B626" s="24"/>
      <c r="C626" s="43" t="str">
        <f>(IF((COUNTBLANK(A626))=1,"",(IF((COUNTBLANK($C$4))=1,"",(IF((VLOOKUP($C$4,'Name Concatenation'!$A$1721:$B$1722,2,FALSE))=1,(A626&amp;" "&amp;B626),(B626&amp;", "&amp;A626)))))))</f>
        <v/>
      </c>
    </row>
    <row r="627" spans="1:3" x14ac:dyDescent="0.2">
      <c r="A627" s="24"/>
      <c r="B627" s="24"/>
      <c r="C627" s="43" t="str">
        <f>(IF((COUNTBLANK(A627))=1,"",(IF((COUNTBLANK($C$4))=1,"",(IF((VLOOKUP($C$4,'Name Concatenation'!$A$1721:$B$1722,2,FALSE))=1,(A627&amp;" "&amp;B627),(B627&amp;", "&amp;A627)))))))</f>
        <v/>
      </c>
    </row>
    <row r="628" spans="1:3" x14ac:dyDescent="0.2">
      <c r="A628" s="24"/>
      <c r="B628" s="24"/>
      <c r="C628" s="43" t="str">
        <f>(IF((COUNTBLANK(A628))=1,"",(IF((COUNTBLANK($C$4))=1,"",(IF((VLOOKUP($C$4,'Name Concatenation'!$A$1721:$B$1722,2,FALSE))=1,(A628&amp;" "&amp;B628),(B628&amp;", "&amp;A628)))))))</f>
        <v/>
      </c>
    </row>
    <row r="629" spans="1:3" x14ac:dyDescent="0.2">
      <c r="A629" s="24"/>
      <c r="B629" s="24"/>
      <c r="C629" s="43" t="str">
        <f>(IF((COUNTBLANK(A629))=1,"",(IF((COUNTBLANK($C$4))=1,"",(IF((VLOOKUP($C$4,'Name Concatenation'!$A$1721:$B$1722,2,FALSE))=1,(A629&amp;" "&amp;B629),(B629&amp;", "&amp;A629)))))))</f>
        <v/>
      </c>
    </row>
    <row r="630" spans="1:3" x14ac:dyDescent="0.2">
      <c r="A630" s="24"/>
      <c r="B630" s="24"/>
      <c r="C630" s="43" t="str">
        <f>(IF((COUNTBLANK(A630))=1,"",(IF((COUNTBLANK($C$4))=1,"",(IF((VLOOKUP($C$4,'Name Concatenation'!$A$1721:$B$1722,2,FALSE))=1,(A630&amp;" "&amp;B630),(B630&amp;", "&amp;A630)))))))</f>
        <v/>
      </c>
    </row>
    <row r="631" spans="1:3" x14ac:dyDescent="0.2">
      <c r="A631" s="24"/>
      <c r="B631" s="24"/>
      <c r="C631" s="43" t="str">
        <f>(IF((COUNTBLANK(A631))=1,"",(IF((COUNTBLANK($C$4))=1,"",(IF((VLOOKUP($C$4,'Name Concatenation'!$A$1721:$B$1722,2,FALSE))=1,(A631&amp;" "&amp;B631),(B631&amp;", "&amp;A631)))))))</f>
        <v/>
      </c>
    </row>
    <row r="632" spans="1:3" x14ac:dyDescent="0.2">
      <c r="A632" s="24"/>
      <c r="B632" s="24"/>
      <c r="C632" s="43" t="str">
        <f>(IF((COUNTBLANK(A632))=1,"",(IF((COUNTBLANK($C$4))=1,"",(IF((VLOOKUP($C$4,'Name Concatenation'!$A$1721:$B$1722,2,FALSE))=1,(A632&amp;" "&amp;B632),(B632&amp;", "&amp;A632)))))))</f>
        <v/>
      </c>
    </row>
    <row r="633" spans="1:3" x14ac:dyDescent="0.2">
      <c r="A633" s="24"/>
      <c r="B633" s="24"/>
      <c r="C633" s="43" t="str">
        <f>(IF((COUNTBLANK(A633))=1,"",(IF((COUNTBLANK($C$4))=1,"",(IF((VLOOKUP($C$4,'Name Concatenation'!$A$1721:$B$1722,2,FALSE))=1,(A633&amp;" "&amp;B633),(B633&amp;", "&amp;A633)))))))</f>
        <v/>
      </c>
    </row>
    <row r="634" spans="1:3" x14ac:dyDescent="0.2">
      <c r="A634" s="24"/>
      <c r="B634" s="24"/>
      <c r="C634" s="43" t="str">
        <f>(IF((COUNTBLANK(A634))=1,"",(IF((COUNTBLANK($C$4))=1,"",(IF((VLOOKUP($C$4,'Name Concatenation'!$A$1721:$B$1722,2,FALSE))=1,(A634&amp;" "&amp;B634),(B634&amp;", "&amp;A634)))))))</f>
        <v/>
      </c>
    </row>
    <row r="635" spans="1:3" x14ac:dyDescent="0.2">
      <c r="A635" s="24"/>
      <c r="B635" s="24"/>
      <c r="C635" s="43" t="str">
        <f>(IF((COUNTBLANK(A635))=1,"",(IF((COUNTBLANK($C$4))=1,"",(IF((VLOOKUP($C$4,'Name Concatenation'!$A$1721:$B$1722,2,FALSE))=1,(A635&amp;" "&amp;B635),(B635&amp;", "&amp;A635)))))))</f>
        <v/>
      </c>
    </row>
    <row r="636" spans="1:3" x14ac:dyDescent="0.2">
      <c r="A636" s="24"/>
      <c r="B636" s="24"/>
      <c r="C636" s="43" t="str">
        <f>(IF((COUNTBLANK(A636))=1,"",(IF((COUNTBLANK($C$4))=1,"",(IF((VLOOKUP($C$4,'Name Concatenation'!$A$1721:$B$1722,2,FALSE))=1,(A636&amp;" "&amp;B636),(B636&amp;", "&amp;A636)))))))</f>
        <v/>
      </c>
    </row>
    <row r="637" spans="1:3" x14ac:dyDescent="0.2">
      <c r="A637" s="24"/>
      <c r="B637" s="24"/>
      <c r="C637" s="43" t="str">
        <f>(IF((COUNTBLANK(A637))=1,"",(IF((COUNTBLANK($C$4))=1,"",(IF((VLOOKUP($C$4,'Name Concatenation'!$A$1721:$B$1722,2,FALSE))=1,(A637&amp;" "&amp;B637),(B637&amp;", "&amp;A637)))))))</f>
        <v/>
      </c>
    </row>
    <row r="638" spans="1:3" x14ac:dyDescent="0.2">
      <c r="A638" s="24"/>
      <c r="B638" s="24"/>
      <c r="C638" s="43" t="str">
        <f>(IF((COUNTBLANK(A638))=1,"",(IF((COUNTBLANK($C$4))=1,"",(IF((VLOOKUP($C$4,'Name Concatenation'!$A$1721:$B$1722,2,FALSE))=1,(A638&amp;" "&amp;B638),(B638&amp;", "&amp;A638)))))))</f>
        <v/>
      </c>
    </row>
    <row r="639" spans="1:3" x14ac:dyDescent="0.2">
      <c r="A639" s="24"/>
      <c r="B639" s="24"/>
      <c r="C639" s="43" t="str">
        <f>(IF((COUNTBLANK(A639))=1,"",(IF((COUNTBLANK($C$4))=1,"",(IF((VLOOKUP($C$4,'Name Concatenation'!$A$1721:$B$1722,2,FALSE))=1,(A639&amp;" "&amp;B639),(B639&amp;", "&amp;A639)))))))</f>
        <v/>
      </c>
    </row>
    <row r="640" spans="1:3" x14ac:dyDescent="0.2">
      <c r="A640" s="24"/>
      <c r="B640" s="24"/>
      <c r="C640" s="43" t="str">
        <f>(IF((COUNTBLANK(A640))=1,"",(IF((COUNTBLANK($C$4))=1,"",(IF((VLOOKUP($C$4,'Name Concatenation'!$A$1721:$B$1722,2,FALSE))=1,(A640&amp;" "&amp;B640),(B640&amp;", "&amp;A640)))))))</f>
        <v/>
      </c>
    </row>
    <row r="641" spans="1:3" x14ac:dyDescent="0.2">
      <c r="A641" s="24"/>
      <c r="B641" s="24"/>
      <c r="C641" s="43" t="str">
        <f>(IF((COUNTBLANK(A641))=1,"",(IF((COUNTBLANK($C$4))=1,"",(IF((VLOOKUP($C$4,'Name Concatenation'!$A$1721:$B$1722,2,FALSE))=1,(A641&amp;" "&amp;B641),(B641&amp;", "&amp;A641)))))))</f>
        <v/>
      </c>
    </row>
    <row r="642" spans="1:3" x14ac:dyDescent="0.2">
      <c r="A642" s="24"/>
      <c r="B642" s="24"/>
      <c r="C642" s="43" t="str">
        <f>(IF((COUNTBLANK(A642))=1,"",(IF((COUNTBLANK($C$4))=1,"",(IF((VLOOKUP($C$4,'Name Concatenation'!$A$1721:$B$1722,2,FALSE))=1,(A642&amp;" "&amp;B642),(B642&amp;", "&amp;A642)))))))</f>
        <v/>
      </c>
    </row>
    <row r="643" spans="1:3" x14ac:dyDescent="0.2">
      <c r="A643" s="24"/>
      <c r="B643" s="24"/>
      <c r="C643" s="43" t="str">
        <f>(IF((COUNTBLANK(A643))=1,"",(IF((COUNTBLANK($C$4))=1,"",(IF((VLOOKUP($C$4,'Name Concatenation'!$A$1721:$B$1722,2,FALSE))=1,(A643&amp;" "&amp;B643),(B643&amp;", "&amp;A643)))))))</f>
        <v/>
      </c>
    </row>
    <row r="644" spans="1:3" x14ac:dyDescent="0.2">
      <c r="A644" s="24"/>
      <c r="B644" s="24"/>
      <c r="C644" s="43" t="str">
        <f>(IF((COUNTBLANK(A644))=1,"",(IF((COUNTBLANK($C$4))=1,"",(IF((VLOOKUP($C$4,'Name Concatenation'!$A$1721:$B$1722,2,FALSE))=1,(A644&amp;" "&amp;B644),(B644&amp;", "&amp;A644)))))))</f>
        <v/>
      </c>
    </row>
    <row r="645" spans="1:3" x14ac:dyDescent="0.2">
      <c r="A645" s="24"/>
      <c r="B645" s="24"/>
      <c r="C645" s="43" t="str">
        <f>(IF((COUNTBLANK(A645))=1,"",(IF((COUNTBLANK($C$4))=1,"",(IF((VLOOKUP($C$4,'Name Concatenation'!$A$1721:$B$1722,2,FALSE))=1,(A645&amp;" "&amp;B645),(B645&amp;", "&amp;A645)))))))</f>
        <v/>
      </c>
    </row>
    <row r="646" spans="1:3" x14ac:dyDescent="0.2">
      <c r="A646" s="24"/>
      <c r="B646" s="24"/>
      <c r="C646" s="43" t="str">
        <f>(IF((COUNTBLANK(A646))=1,"",(IF((COUNTBLANK($C$4))=1,"",(IF((VLOOKUP($C$4,'Name Concatenation'!$A$1721:$B$1722,2,FALSE))=1,(A646&amp;" "&amp;B646),(B646&amp;", "&amp;A646)))))))</f>
        <v/>
      </c>
    </row>
    <row r="647" spans="1:3" x14ac:dyDescent="0.2">
      <c r="A647" s="24"/>
      <c r="B647" s="24"/>
      <c r="C647" s="43" t="str">
        <f>(IF((COUNTBLANK(A647))=1,"",(IF((COUNTBLANK($C$4))=1,"",(IF((VLOOKUP($C$4,'Name Concatenation'!$A$1721:$B$1722,2,FALSE))=1,(A647&amp;" "&amp;B647),(B647&amp;", "&amp;A647)))))))</f>
        <v/>
      </c>
    </row>
    <row r="648" spans="1:3" x14ac:dyDescent="0.2">
      <c r="A648" s="24"/>
      <c r="B648" s="24"/>
      <c r="C648" s="43" t="str">
        <f>(IF((COUNTBLANK(A648))=1,"",(IF((COUNTBLANK($C$4))=1,"",(IF((VLOOKUP($C$4,'Name Concatenation'!$A$1721:$B$1722,2,FALSE))=1,(A648&amp;" "&amp;B648),(B648&amp;", "&amp;A648)))))))</f>
        <v/>
      </c>
    </row>
    <row r="649" spans="1:3" x14ac:dyDescent="0.2">
      <c r="A649" s="24"/>
      <c r="B649" s="24"/>
      <c r="C649" s="43" t="str">
        <f>(IF((COUNTBLANK(A649))=1,"",(IF((COUNTBLANK($C$4))=1,"",(IF((VLOOKUP($C$4,'Name Concatenation'!$A$1721:$B$1722,2,FALSE))=1,(A649&amp;" "&amp;B649),(B649&amp;", "&amp;A649)))))))</f>
        <v/>
      </c>
    </row>
    <row r="650" spans="1:3" x14ac:dyDescent="0.2">
      <c r="A650" s="24"/>
      <c r="B650" s="24"/>
      <c r="C650" s="43" t="str">
        <f>(IF((COUNTBLANK(A650))=1,"",(IF((COUNTBLANK($C$4))=1,"",(IF((VLOOKUP($C$4,'Name Concatenation'!$A$1721:$B$1722,2,FALSE))=1,(A650&amp;" "&amp;B650),(B650&amp;", "&amp;A650)))))))</f>
        <v/>
      </c>
    </row>
    <row r="651" spans="1:3" x14ac:dyDescent="0.2">
      <c r="A651" s="24"/>
      <c r="B651" s="24"/>
      <c r="C651" s="43" t="str">
        <f>(IF((COUNTBLANK(A651))=1,"",(IF((COUNTBLANK($C$4))=1,"",(IF((VLOOKUP($C$4,'Name Concatenation'!$A$1721:$B$1722,2,FALSE))=1,(A651&amp;" "&amp;B651),(B651&amp;", "&amp;A651)))))))</f>
        <v/>
      </c>
    </row>
    <row r="652" spans="1:3" x14ac:dyDescent="0.2">
      <c r="A652" s="24"/>
      <c r="B652" s="24"/>
      <c r="C652" s="43" t="str">
        <f>(IF((COUNTBLANK(A652))=1,"",(IF((COUNTBLANK($C$4))=1,"",(IF((VLOOKUP($C$4,'Name Concatenation'!$A$1721:$B$1722,2,FALSE))=1,(A652&amp;" "&amp;B652),(B652&amp;", "&amp;A652)))))))</f>
        <v/>
      </c>
    </row>
    <row r="653" spans="1:3" x14ac:dyDescent="0.2">
      <c r="A653" s="24"/>
      <c r="B653" s="24"/>
      <c r="C653" s="43" t="str">
        <f>(IF((COUNTBLANK(A653))=1,"",(IF((COUNTBLANK($C$4))=1,"",(IF((VLOOKUP($C$4,'Name Concatenation'!$A$1721:$B$1722,2,FALSE))=1,(A653&amp;" "&amp;B653),(B653&amp;", "&amp;A653)))))))</f>
        <v/>
      </c>
    </row>
    <row r="654" spans="1:3" x14ac:dyDescent="0.2">
      <c r="A654" s="24"/>
      <c r="B654" s="24"/>
      <c r="C654" s="43" t="str">
        <f>(IF((COUNTBLANK(A654))=1,"",(IF((COUNTBLANK($C$4))=1,"",(IF((VLOOKUP($C$4,'Name Concatenation'!$A$1721:$B$1722,2,FALSE))=1,(A654&amp;" "&amp;B654),(B654&amp;", "&amp;A654)))))))</f>
        <v/>
      </c>
    </row>
    <row r="655" spans="1:3" x14ac:dyDescent="0.2">
      <c r="A655" s="24"/>
      <c r="B655" s="24"/>
      <c r="C655" s="43" t="str">
        <f>(IF((COUNTBLANK(A655))=1,"",(IF((COUNTBLANK($C$4))=1,"",(IF((VLOOKUP($C$4,'Name Concatenation'!$A$1721:$B$1722,2,FALSE))=1,(A655&amp;" "&amp;B655),(B655&amp;", "&amp;A655)))))))</f>
        <v/>
      </c>
    </row>
    <row r="656" spans="1:3" x14ac:dyDescent="0.2">
      <c r="A656" s="24"/>
      <c r="B656" s="24"/>
      <c r="C656" s="43" t="str">
        <f>(IF((COUNTBLANK(A656))=1,"",(IF((COUNTBLANK($C$4))=1,"",(IF((VLOOKUP($C$4,'Name Concatenation'!$A$1721:$B$1722,2,FALSE))=1,(A656&amp;" "&amp;B656),(B656&amp;", "&amp;A656)))))))</f>
        <v/>
      </c>
    </row>
    <row r="657" spans="1:3" x14ac:dyDescent="0.2">
      <c r="A657" s="24"/>
      <c r="B657" s="24"/>
      <c r="C657" s="43" t="str">
        <f>(IF((COUNTBLANK(A657))=1,"",(IF((COUNTBLANK($C$4))=1,"",(IF((VLOOKUP($C$4,'Name Concatenation'!$A$1721:$B$1722,2,FALSE))=1,(A657&amp;" "&amp;B657),(B657&amp;", "&amp;A657)))))))</f>
        <v/>
      </c>
    </row>
    <row r="658" spans="1:3" x14ac:dyDescent="0.2">
      <c r="A658" s="24"/>
      <c r="B658" s="24"/>
      <c r="C658" s="43" t="str">
        <f>(IF((COUNTBLANK(A658))=1,"",(IF((COUNTBLANK($C$4))=1,"",(IF((VLOOKUP($C$4,'Name Concatenation'!$A$1721:$B$1722,2,FALSE))=1,(A658&amp;" "&amp;B658),(B658&amp;", "&amp;A658)))))))</f>
        <v/>
      </c>
    </row>
    <row r="659" spans="1:3" x14ac:dyDescent="0.2">
      <c r="A659" s="24"/>
      <c r="B659" s="24"/>
      <c r="C659" s="43" t="str">
        <f>(IF((COUNTBLANK(A659))=1,"",(IF((COUNTBLANK($C$4))=1,"",(IF((VLOOKUP($C$4,'Name Concatenation'!$A$1721:$B$1722,2,FALSE))=1,(A659&amp;" "&amp;B659),(B659&amp;", "&amp;A659)))))))</f>
        <v/>
      </c>
    </row>
    <row r="660" spans="1:3" x14ac:dyDescent="0.2">
      <c r="A660" s="24"/>
      <c r="B660" s="24"/>
      <c r="C660" s="43" t="str">
        <f>(IF((COUNTBLANK(A660))=1,"",(IF((COUNTBLANK($C$4))=1,"",(IF((VLOOKUP($C$4,'Name Concatenation'!$A$1721:$B$1722,2,FALSE))=1,(A660&amp;" "&amp;B660),(B660&amp;", "&amp;A660)))))))</f>
        <v/>
      </c>
    </row>
    <row r="661" spans="1:3" x14ac:dyDescent="0.2">
      <c r="A661" s="24"/>
      <c r="B661" s="24"/>
      <c r="C661" s="43" t="str">
        <f>(IF((COUNTBLANK(A661))=1,"",(IF((COUNTBLANK($C$4))=1,"",(IF((VLOOKUP($C$4,'Name Concatenation'!$A$1721:$B$1722,2,FALSE))=1,(A661&amp;" "&amp;B661),(B661&amp;", "&amp;A661)))))))</f>
        <v/>
      </c>
    </row>
    <row r="662" spans="1:3" x14ac:dyDescent="0.2">
      <c r="A662" s="24"/>
      <c r="B662" s="24"/>
      <c r="C662" s="43" t="str">
        <f>(IF((COUNTBLANK(A662))=1,"",(IF((COUNTBLANK($C$4))=1,"",(IF((VLOOKUP($C$4,'Name Concatenation'!$A$1721:$B$1722,2,FALSE))=1,(A662&amp;" "&amp;B662),(B662&amp;", "&amp;A662)))))))</f>
        <v/>
      </c>
    </row>
    <row r="663" spans="1:3" x14ac:dyDescent="0.2">
      <c r="A663" s="24"/>
      <c r="B663" s="24"/>
      <c r="C663" s="43" t="str">
        <f>(IF((COUNTBLANK(A663))=1,"",(IF((COUNTBLANK($C$4))=1,"",(IF((VLOOKUP($C$4,'Name Concatenation'!$A$1721:$B$1722,2,FALSE))=1,(A663&amp;" "&amp;B663),(B663&amp;", "&amp;A663)))))))</f>
        <v/>
      </c>
    </row>
    <row r="664" spans="1:3" x14ac:dyDescent="0.2">
      <c r="A664" s="24"/>
      <c r="B664" s="24"/>
      <c r="C664" s="43" t="str">
        <f>(IF((COUNTBLANK(A664))=1,"",(IF((COUNTBLANK($C$4))=1,"",(IF((VLOOKUP($C$4,'Name Concatenation'!$A$1721:$B$1722,2,FALSE))=1,(A664&amp;" "&amp;B664),(B664&amp;", "&amp;A664)))))))</f>
        <v/>
      </c>
    </row>
    <row r="665" spans="1:3" x14ac:dyDescent="0.2">
      <c r="A665" s="24"/>
      <c r="B665" s="24"/>
      <c r="C665" s="43" t="str">
        <f>(IF((COUNTBLANK(A665))=1,"",(IF((COUNTBLANK($C$4))=1,"",(IF((VLOOKUP($C$4,'Name Concatenation'!$A$1721:$B$1722,2,FALSE))=1,(A665&amp;" "&amp;B665),(B665&amp;", "&amp;A665)))))))</f>
        <v/>
      </c>
    </row>
    <row r="666" spans="1:3" x14ac:dyDescent="0.2">
      <c r="A666" s="24"/>
      <c r="B666" s="24"/>
      <c r="C666" s="43" t="str">
        <f>(IF((COUNTBLANK(A666))=1,"",(IF((COUNTBLANK($C$4))=1,"",(IF((VLOOKUP($C$4,'Name Concatenation'!$A$1721:$B$1722,2,FALSE))=1,(A666&amp;" "&amp;B666),(B666&amp;", "&amp;A666)))))))</f>
        <v/>
      </c>
    </row>
    <row r="667" spans="1:3" x14ac:dyDescent="0.2">
      <c r="A667" s="24"/>
      <c r="B667" s="24"/>
      <c r="C667" s="43" t="str">
        <f>(IF((COUNTBLANK(A667))=1,"",(IF((COUNTBLANK($C$4))=1,"",(IF((VLOOKUP($C$4,'Name Concatenation'!$A$1721:$B$1722,2,FALSE))=1,(A667&amp;" "&amp;B667),(B667&amp;", "&amp;A667)))))))</f>
        <v/>
      </c>
    </row>
    <row r="668" spans="1:3" x14ac:dyDescent="0.2">
      <c r="A668" s="24"/>
      <c r="B668" s="24"/>
      <c r="C668" s="43" t="str">
        <f>(IF((COUNTBLANK(A668))=1,"",(IF((COUNTBLANK($C$4))=1,"",(IF((VLOOKUP($C$4,'Name Concatenation'!$A$1721:$B$1722,2,FALSE))=1,(A668&amp;" "&amp;B668),(B668&amp;", "&amp;A668)))))))</f>
        <v/>
      </c>
    </row>
    <row r="669" spans="1:3" x14ac:dyDescent="0.2">
      <c r="A669" s="24"/>
      <c r="B669" s="24"/>
      <c r="C669" s="43" t="str">
        <f>(IF((COUNTBLANK(A669))=1,"",(IF((COUNTBLANK($C$4))=1,"",(IF((VLOOKUP($C$4,'Name Concatenation'!$A$1721:$B$1722,2,FALSE))=1,(A669&amp;" "&amp;B669),(B669&amp;", "&amp;A669)))))))</f>
        <v/>
      </c>
    </row>
    <row r="670" spans="1:3" x14ac:dyDescent="0.2">
      <c r="A670" s="24"/>
      <c r="B670" s="24"/>
      <c r="C670" s="43" t="str">
        <f>(IF((COUNTBLANK(A670))=1,"",(IF((COUNTBLANK($C$4))=1,"",(IF((VLOOKUP($C$4,'Name Concatenation'!$A$1721:$B$1722,2,FALSE))=1,(A670&amp;" "&amp;B670),(B670&amp;", "&amp;A670)))))))</f>
        <v/>
      </c>
    </row>
    <row r="671" spans="1:3" x14ac:dyDescent="0.2">
      <c r="A671" s="24"/>
      <c r="B671" s="24"/>
      <c r="C671" s="43" t="str">
        <f>(IF((COUNTBLANK(A671))=1,"",(IF((COUNTBLANK($C$4))=1,"",(IF((VLOOKUP($C$4,'Name Concatenation'!$A$1721:$B$1722,2,FALSE))=1,(A671&amp;" "&amp;B671),(B671&amp;", "&amp;A671)))))))</f>
        <v/>
      </c>
    </row>
    <row r="672" spans="1:3" x14ac:dyDescent="0.2">
      <c r="A672" s="24"/>
      <c r="B672" s="24"/>
      <c r="C672" s="43" t="str">
        <f>(IF((COUNTBLANK(A672))=1,"",(IF((COUNTBLANK($C$4))=1,"",(IF((VLOOKUP($C$4,'Name Concatenation'!$A$1721:$B$1722,2,FALSE))=1,(A672&amp;" "&amp;B672),(B672&amp;", "&amp;A672)))))))</f>
        <v/>
      </c>
    </row>
    <row r="673" spans="1:3" x14ac:dyDescent="0.2">
      <c r="A673" s="24"/>
      <c r="B673" s="24"/>
      <c r="C673" s="43" t="str">
        <f>(IF((COUNTBLANK(A673))=1,"",(IF((COUNTBLANK($C$4))=1,"",(IF((VLOOKUP($C$4,'Name Concatenation'!$A$1721:$B$1722,2,FALSE))=1,(A673&amp;" "&amp;B673),(B673&amp;", "&amp;A673)))))))</f>
        <v/>
      </c>
    </row>
    <row r="674" spans="1:3" x14ac:dyDescent="0.2">
      <c r="A674" s="24"/>
      <c r="B674" s="24"/>
      <c r="C674" s="43" t="str">
        <f>(IF((COUNTBLANK(A674))=1,"",(IF((COUNTBLANK($C$4))=1,"",(IF((VLOOKUP($C$4,'Name Concatenation'!$A$1721:$B$1722,2,FALSE))=1,(A674&amp;" "&amp;B674),(B674&amp;", "&amp;A674)))))))</f>
        <v/>
      </c>
    </row>
    <row r="675" spans="1:3" x14ac:dyDescent="0.2">
      <c r="A675" s="24"/>
      <c r="B675" s="24"/>
      <c r="C675" s="43" t="str">
        <f>(IF((COUNTBLANK(A675))=1,"",(IF((COUNTBLANK($C$4))=1,"",(IF((VLOOKUP($C$4,'Name Concatenation'!$A$1721:$B$1722,2,FALSE))=1,(A675&amp;" "&amp;B675),(B675&amp;", "&amp;A675)))))))</f>
        <v/>
      </c>
    </row>
    <row r="676" spans="1:3" x14ac:dyDescent="0.2">
      <c r="A676" s="24"/>
      <c r="B676" s="24"/>
      <c r="C676" s="43" t="str">
        <f>(IF((COUNTBLANK(A676))=1,"",(IF((COUNTBLANK($C$4))=1,"",(IF((VLOOKUP($C$4,'Name Concatenation'!$A$1721:$B$1722,2,FALSE))=1,(A676&amp;" "&amp;B676),(B676&amp;", "&amp;A676)))))))</f>
        <v/>
      </c>
    </row>
    <row r="677" spans="1:3" x14ac:dyDescent="0.2">
      <c r="A677" s="24"/>
      <c r="B677" s="24"/>
      <c r="C677" s="43" t="str">
        <f>(IF((COUNTBLANK(A677))=1,"",(IF((COUNTBLANK($C$4))=1,"",(IF((VLOOKUP($C$4,'Name Concatenation'!$A$1721:$B$1722,2,FALSE))=1,(A677&amp;" "&amp;B677),(B677&amp;", "&amp;A677)))))))</f>
        <v/>
      </c>
    </row>
    <row r="678" spans="1:3" x14ac:dyDescent="0.2">
      <c r="A678" s="24"/>
      <c r="B678" s="24"/>
      <c r="C678" s="43" t="str">
        <f>(IF((COUNTBLANK(A678))=1,"",(IF((COUNTBLANK($C$4))=1,"",(IF((VLOOKUP($C$4,'Name Concatenation'!$A$1721:$B$1722,2,FALSE))=1,(A678&amp;" "&amp;B678),(B678&amp;", "&amp;A678)))))))</f>
        <v/>
      </c>
    </row>
    <row r="679" spans="1:3" x14ac:dyDescent="0.2">
      <c r="A679" s="24"/>
      <c r="B679" s="24"/>
      <c r="C679" s="43" t="str">
        <f>(IF((COUNTBLANK(A679))=1,"",(IF((COUNTBLANK($C$4))=1,"",(IF((VLOOKUP($C$4,'Name Concatenation'!$A$1721:$B$1722,2,FALSE))=1,(A679&amp;" "&amp;B679),(B679&amp;", "&amp;A679)))))))</f>
        <v/>
      </c>
    </row>
    <row r="680" spans="1:3" x14ac:dyDescent="0.2">
      <c r="A680" s="24"/>
      <c r="B680" s="24"/>
      <c r="C680" s="43" t="str">
        <f>(IF((COUNTBLANK(A680))=1,"",(IF((COUNTBLANK($C$4))=1,"",(IF((VLOOKUP($C$4,'Name Concatenation'!$A$1721:$B$1722,2,FALSE))=1,(A680&amp;" "&amp;B680),(B680&amp;", "&amp;A680)))))))</f>
        <v/>
      </c>
    </row>
    <row r="681" spans="1:3" x14ac:dyDescent="0.2">
      <c r="A681" s="24"/>
      <c r="B681" s="24"/>
      <c r="C681" s="43" t="str">
        <f>(IF((COUNTBLANK(A681))=1,"",(IF((COUNTBLANK($C$4))=1,"",(IF((VLOOKUP($C$4,'Name Concatenation'!$A$1721:$B$1722,2,FALSE))=1,(A681&amp;" "&amp;B681),(B681&amp;", "&amp;A681)))))))</f>
        <v/>
      </c>
    </row>
    <row r="682" spans="1:3" x14ac:dyDescent="0.2">
      <c r="A682" s="24"/>
      <c r="B682" s="24"/>
      <c r="C682" s="43" t="str">
        <f>(IF((COUNTBLANK(A682))=1,"",(IF((COUNTBLANK($C$4))=1,"",(IF((VLOOKUP($C$4,'Name Concatenation'!$A$1721:$B$1722,2,FALSE))=1,(A682&amp;" "&amp;B682),(B682&amp;", "&amp;A682)))))))</f>
        <v/>
      </c>
    </row>
    <row r="683" spans="1:3" x14ac:dyDescent="0.2">
      <c r="A683" s="24"/>
      <c r="B683" s="24"/>
      <c r="C683" s="43" t="str">
        <f>(IF((COUNTBLANK(A683))=1,"",(IF((COUNTBLANK($C$4))=1,"",(IF((VLOOKUP($C$4,'Name Concatenation'!$A$1721:$B$1722,2,FALSE))=1,(A683&amp;" "&amp;B683),(B683&amp;", "&amp;A683)))))))</f>
        <v/>
      </c>
    </row>
    <row r="684" spans="1:3" x14ac:dyDescent="0.2">
      <c r="A684" s="24"/>
      <c r="B684" s="24"/>
      <c r="C684" s="43" t="str">
        <f>(IF((COUNTBLANK(A684))=1,"",(IF((COUNTBLANK($C$4))=1,"",(IF((VLOOKUP($C$4,'Name Concatenation'!$A$1721:$B$1722,2,FALSE))=1,(A684&amp;" "&amp;B684),(B684&amp;", "&amp;A684)))))))</f>
        <v/>
      </c>
    </row>
    <row r="685" spans="1:3" x14ac:dyDescent="0.2">
      <c r="A685" s="24"/>
      <c r="B685" s="24"/>
      <c r="C685" s="43" t="str">
        <f>(IF((COUNTBLANK(A685))=1,"",(IF((COUNTBLANK($C$4))=1,"",(IF((VLOOKUP($C$4,'Name Concatenation'!$A$1721:$B$1722,2,FALSE))=1,(A685&amp;" "&amp;B685),(B685&amp;", "&amp;A685)))))))</f>
        <v/>
      </c>
    </row>
    <row r="686" spans="1:3" x14ac:dyDescent="0.2">
      <c r="A686" s="24"/>
      <c r="B686" s="24"/>
      <c r="C686" s="43" t="str">
        <f>(IF((COUNTBLANK(A686))=1,"",(IF((COUNTBLANK($C$4))=1,"",(IF((VLOOKUP($C$4,'Name Concatenation'!$A$1721:$B$1722,2,FALSE))=1,(A686&amp;" "&amp;B686),(B686&amp;", "&amp;A686)))))))</f>
        <v/>
      </c>
    </row>
    <row r="687" spans="1:3" x14ac:dyDescent="0.2">
      <c r="A687" s="24"/>
      <c r="B687" s="24"/>
      <c r="C687" s="43" t="str">
        <f>(IF((COUNTBLANK(A687))=1,"",(IF((COUNTBLANK($C$4))=1,"",(IF((VLOOKUP($C$4,'Name Concatenation'!$A$1721:$B$1722,2,FALSE))=1,(A687&amp;" "&amp;B687),(B687&amp;", "&amp;A687)))))))</f>
        <v/>
      </c>
    </row>
    <row r="688" spans="1:3" x14ac:dyDescent="0.2">
      <c r="A688" s="24"/>
      <c r="B688" s="24"/>
      <c r="C688" s="43" t="str">
        <f>(IF((COUNTBLANK(A688))=1,"",(IF((COUNTBLANK($C$4))=1,"",(IF((VLOOKUP($C$4,'Name Concatenation'!$A$1721:$B$1722,2,FALSE))=1,(A688&amp;" "&amp;B688),(B688&amp;", "&amp;A688)))))))</f>
        <v/>
      </c>
    </row>
    <row r="689" spans="1:3" x14ac:dyDescent="0.2">
      <c r="A689" s="24"/>
      <c r="B689" s="24"/>
      <c r="C689" s="43" t="str">
        <f>(IF((COUNTBLANK(A689))=1,"",(IF((COUNTBLANK($C$4))=1,"",(IF((VLOOKUP($C$4,'Name Concatenation'!$A$1721:$B$1722,2,FALSE))=1,(A689&amp;" "&amp;B689),(B689&amp;", "&amp;A689)))))))</f>
        <v/>
      </c>
    </row>
    <row r="690" spans="1:3" x14ac:dyDescent="0.2">
      <c r="A690" s="24"/>
      <c r="B690" s="24"/>
      <c r="C690" s="43" t="str">
        <f>(IF((COUNTBLANK(A690))=1,"",(IF((COUNTBLANK($C$4))=1,"",(IF((VLOOKUP($C$4,'Name Concatenation'!$A$1721:$B$1722,2,FALSE))=1,(A690&amp;" "&amp;B690),(B690&amp;", "&amp;A690)))))))</f>
        <v/>
      </c>
    </row>
    <row r="691" spans="1:3" x14ac:dyDescent="0.2">
      <c r="A691" s="24"/>
      <c r="B691" s="24"/>
      <c r="C691" s="43" t="str">
        <f>(IF((COUNTBLANK(A691))=1,"",(IF((COUNTBLANK($C$4))=1,"",(IF((VLOOKUP($C$4,'Name Concatenation'!$A$1721:$B$1722,2,FALSE))=1,(A691&amp;" "&amp;B691),(B691&amp;", "&amp;A691)))))))</f>
        <v/>
      </c>
    </row>
    <row r="692" spans="1:3" x14ac:dyDescent="0.2">
      <c r="A692" s="24"/>
      <c r="B692" s="24"/>
      <c r="C692" s="43" t="str">
        <f>(IF((COUNTBLANK(A692))=1,"",(IF((COUNTBLANK($C$4))=1,"",(IF((VLOOKUP($C$4,'Name Concatenation'!$A$1721:$B$1722,2,FALSE))=1,(A692&amp;" "&amp;B692),(B692&amp;", "&amp;A692)))))))</f>
        <v/>
      </c>
    </row>
    <row r="693" spans="1:3" x14ac:dyDescent="0.2">
      <c r="A693" s="24"/>
      <c r="B693" s="24"/>
      <c r="C693" s="43" t="str">
        <f>(IF((COUNTBLANK(A693))=1,"",(IF((COUNTBLANK($C$4))=1,"",(IF((VLOOKUP($C$4,'Name Concatenation'!$A$1721:$B$1722,2,FALSE))=1,(A693&amp;" "&amp;B693),(B693&amp;", "&amp;A693)))))))</f>
        <v/>
      </c>
    </row>
    <row r="694" spans="1:3" x14ac:dyDescent="0.2">
      <c r="A694" s="24"/>
      <c r="B694" s="24"/>
      <c r="C694" s="43" t="str">
        <f>(IF((COUNTBLANK(A694))=1,"",(IF((COUNTBLANK($C$4))=1,"",(IF((VLOOKUP($C$4,'Name Concatenation'!$A$1721:$B$1722,2,FALSE))=1,(A694&amp;" "&amp;B694),(B694&amp;", "&amp;A694)))))))</f>
        <v/>
      </c>
    </row>
    <row r="695" spans="1:3" x14ac:dyDescent="0.2">
      <c r="A695" s="24"/>
      <c r="B695" s="24"/>
      <c r="C695" s="43" t="str">
        <f>(IF((COUNTBLANK(A695))=1,"",(IF((COUNTBLANK($C$4))=1,"",(IF((VLOOKUP($C$4,'Name Concatenation'!$A$1721:$B$1722,2,FALSE))=1,(A695&amp;" "&amp;B695),(B695&amp;", "&amp;A695)))))))</f>
        <v/>
      </c>
    </row>
    <row r="696" spans="1:3" x14ac:dyDescent="0.2">
      <c r="A696" s="24"/>
      <c r="B696" s="24"/>
      <c r="C696" s="43" t="str">
        <f>(IF((COUNTBLANK(A696))=1,"",(IF((COUNTBLANK($C$4))=1,"",(IF((VLOOKUP($C$4,'Name Concatenation'!$A$1721:$B$1722,2,FALSE))=1,(A696&amp;" "&amp;B696),(B696&amp;", "&amp;A696)))))))</f>
        <v/>
      </c>
    </row>
    <row r="697" spans="1:3" x14ac:dyDescent="0.2">
      <c r="A697" s="24"/>
      <c r="B697" s="24"/>
      <c r="C697" s="43" t="str">
        <f>(IF((COUNTBLANK(A697))=1,"",(IF((COUNTBLANK($C$4))=1,"",(IF((VLOOKUP($C$4,'Name Concatenation'!$A$1721:$B$1722,2,FALSE))=1,(A697&amp;" "&amp;B697),(B697&amp;", "&amp;A697)))))))</f>
        <v/>
      </c>
    </row>
    <row r="698" spans="1:3" x14ac:dyDescent="0.2">
      <c r="A698" s="24"/>
      <c r="B698" s="24"/>
      <c r="C698" s="43" t="str">
        <f>(IF((COUNTBLANK(A698))=1,"",(IF((COUNTBLANK($C$4))=1,"",(IF((VLOOKUP($C$4,'Name Concatenation'!$A$1721:$B$1722,2,FALSE))=1,(A698&amp;" "&amp;B698),(B698&amp;", "&amp;A698)))))))</f>
        <v/>
      </c>
    </row>
    <row r="699" spans="1:3" x14ac:dyDescent="0.2">
      <c r="A699" s="24"/>
      <c r="B699" s="24"/>
      <c r="C699" s="43" t="str">
        <f>(IF((COUNTBLANK(A699))=1,"",(IF((COUNTBLANK($C$4))=1,"",(IF((VLOOKUP($C$4,'Name Concatenation'!$A$1721:$B$1722,2,FALSE))=1,(A699&amp;" "&amp;B699),(B699&amp;", "&amp;A699)))))))</f>
        <v/>
      </c>
    </row>
    <row r="700" spans="1:3" x14ac:dyDescent="0.2">
      <c r="A700" s="24"/>
      <c r="B700" s="24"/>
      <c r="C700" s="43" t="str">
        <f>(IF((COUNTBLANK(A700))=1,"",(IF((COUNTBLANK($C$4))=1,"",(IF((VLOOKUP($C$4,'Name Concatenation'!$A$1721:$B$1722,2,FALSE))=1,(A700&amp;" "&amp;B700),(B700&amp;", "&amp;A700)))))))</f>
        <v/>
      </c>
    </row>
    <row r="701" spans="1:3" x14ac:dyDescent="0.2">
      <c r="A701" s="24"/>
      <c r="B701" s="24"/>
      <c r="C701" s="43" t="str">
        <f>(IF((COUNTBLANK(A701))=1,"",(IF((COUNTBLANK($C$4))=1,"",(IF((VLOOKUP($C$4,'Name Concatenation'!$A$1721:$B$1722,2,FALSE))=1,(A701&amp;" "&amp;B701),(B701&amp;", "&amp;A701)))))))</f>
        <v/>
      </c>
    </row>
    <row r="702" spans="1:3" x14ac:dyDescent="0.2">
      <c r="A702" s="24"/>
      <c r="B702" s="24"/>
      <c r="C702" s="43" t="str">
        <f>(IF((COUNTBLANK(A702))=1,"",(IF((COUNTBLANK($C$4))=1,"",(IF((VLOOKUP($C$4,'Name Concatenation'!$A$1721:$B$1722,2,FALSE))=1,(A702&amp;" "&amp;B702),(B702&amp;", "&amp;A702)))))))</f>
        <v/>
      </c>
    </row>
    <row r="703" spans="1:3" x14ac:dyDescent="0.2">
      <c r="A703" s="24"/>
      <c r="B703" s="24"/>
      <c r="C703" s="43" t="str">
        <f>(IF((COUNTBLANK(A703))=1,"",(IF((COUNTBLANK($C$4))=1,"",(IF((VLOOKUP($C$4,'Name Concatenation'!$A$1721:$B$1722,2,FALSE))=1,(A703&amp;" "&amp;B703),(B703&amp;", "&amp;A703)))))))</f>
        <v/>
      </c>
    </row>
    <row r="704" spans="1:3" x14ac:dyDescent="0.2">
      <c r="A704" s="24"/>
      <c r="B704" s="24"/>
      <c r="C704" s="43" t="str">
        <f>(IF((COUNTBLANK(A704))=1,"",(IF((COUNTBLANK($C$4))=1,"",(IF((VLOOKUP($C$4,'Name Concatenation'!$A$1721:$B$1722,2,FALSE))=1,(A704&amp;" "&amp;B704),(B704&amp;", "&amp;A704)))))))</f>
        <v/>
      </c>
    </row>
    <row r="705" spans="1:3" x14ac:dyDescent="0.2">
      <c r="A705" s="24"/>
      <c r="B705" s="24"/>
      <c r="C705" s="43" t="str">
        <f>(IF((COUNTBLANK(A705))=1,"",(IF((COUNTBLANK($C$4))=1,"",(IF((VLOOKUP($C$4,'Name Concatenation'!$A$1721:$B$1722,2,FALSE))=1,(A705&amp;" "&amp;B705),(B705&amp;", "&amp;A705)))))))</f>
        <v/>
      </c>
    </row>
    <row r="706" spans="1:3" x14ac:dyDescent="0.2">
      <c r="A706" s="24"/>
      <c r="B706" s="24"/>
      <c r="C706" s="43" t="str">
        <f>(IF((COUNTBLANK(A706))=1,"",(IF((COUNTBLANK($C$4))=1,"",(IF((VLOOKUP($C$4,'Name Concatenation'!$A$1721:$B$1722,2,FALSE))=1,(A706&amp;" "&amp;B706),(B706&amp;", "&amp;A706)))))))</f>
        <v/>
      </c>
    </row>
    <row r="707" spans="1:3" x14ac:dyDescent="0.2">
      <c r="A707" s="24"/>
      <c r="B707" s="24"/>
      <c r="C707" s="43" t="str">
        <f>(IF((COUNTBLANK(A707))=1,"",(IF((COUNTBLANK($C$4))=1,"",(IF((VLOOKUP($C$4,'Name Concatenation'!$A$1721:$B$1722,2,FALSE))=1,(A707&amp;" "&amp;B707),(B707&amp;", "&amp;A707)))))))</f>
        <v/>
      </c>
    </row>
    <row r="708" spans="1:3" x14ac:dyDescent="0.2">
      <c r="A708" s="24"/>
      <c r="B708" s="24"/>
      <c r="C708" s="43" t="str">
        <f>(IF((COUNTBLANK(A708))=1,"",(IF((COUNTBLANK($C$4))=1,"",(IF((VLOOKUP($C$4,'Name Concatenation'!$A$1721:$B$1722,2,FALSE))=1,(A708&amp;" "&amp;B708),(B708&amp;", "&amp;A708)))))))</f>
        <v/>
      </c>
    </row>
    <row r="709" spans="1:3" x14ac:dyDescent="0.2">
      <c r="A709" s="24"/>
      <c r="B709" s="24"/>
      <c r="C709" s="43" t="str">
        <f>(IF((COUNTBLANK(A709))=1,"",(IF((COUNTBLANK($C$4))=1,"",(IF((VLOOKUP($C$4,'Name Concatenation'!$A$1721:$B$1722,2,FALSE))=1,(A709&amp;" "&amp;B709),(B709&amp;", "&amp;A709)))))))</f>
        <v/>
      </c>
    </row>
    <row r="710" spans="1:3" x14ac:dyDescent="0.2">
      <c r="A710" s="24"/>
      <c r="B710" s="24"/>
      <c r="C710" s="43" t="str">
        <f>(IF((COUNTBLANK(A710))=1,"",(IF((COUNTBLANK($C$4))=1,"",(IF((VLOOKUP($C$4,'Name Concatenation'!$A$1721:$B$1722,2,FALSE))=1,(A710&amp;" "&amp;B710),(B710&amp;", "&amp;A710)))))))</f>
        <v/>
      </c>
    </row>
    <row r="711" spans="1:3" x14ac:dyDescent="0.2">
      <c r="A711" s="24"/>
      <c r="B711" s="24"/>
      <c r="C711" s="43" t="str">
        <f>(IF((COUNTBLANK(A711))=1,"",(IF((COUNTBLANK($C$4))=1,"",(IF((VLOOKUP($C$4,'Name Concatenation'!$A$1721:$B$1722,2,FALSE))=1,(A711&amp;" "&amp;B711),(B711&amp;", "&amp;A711)))))))</f>
        <v/>
      </c>
    </row>
    <row r="712" spans="1:3" x14ac:dyDescent="0.2">
      <c r="A712" s="24"/>
      <c r="B712" s="24"/>
      <c r="C712" s="43" t="str">
        <f>(IF((COUNTBLANK(A712))=1,"",(IF((COUNTBLANK($C$4))=1,"",(IF((VLOOKUP($C$4,'Name Concatenation'!$A$1721:$B$1722,2,FALSE))=1,(A712&amp;" "&amp;B712),(B712&amp;", "&amp;A712)))))))</f>
        <v/>
      </c>
    </row>
    <row r="713" spans="1:3" x14ac:dyDescent="0.2">
      <c r="A713" s="24"/>
      <c r="B713" s="24"/>
      <c r="C713" s="43" t="str">
        <f>(IF((COUNTBLANK(A713))=1,"",(IF((COUNTBLANK($C$4))=1,"",(IF((VLOOKUP($C$4,'Name Concatenation'!$A$1721:$B$1722,2,FALSE))=1,(A713&amp;" "&amp;B713),(B713&amp;", "&amp;A713)))))))</f>
        <v/>
      </c>
    </row>
    <row r="714" spans="1:3" x14ac:dyDescent="0.2">
      <c r="A714" s="24"/>
      <c r="B714" s="24"/>
      <c r="C714" s="43" t="str">
        <f>(IF((COUNTBLANK(A714))=1,"",(IF((COUNTBLANK($C$4))=1,"",(IF((VLOOKUP($C$4,'Name Concatenation'!$A$1721:$B$1722,2,FALSE))=1,(A714&amp;" "&amp;B714),(B714&amp;", "&amp;A714)))))))</f>
        <v/>
      </c>
    </row>
    <row r="715" spans="1:3" x14ac:dyDescent="0.2">
      <c r="A715" s="24"/>
      <c r="B715" s="24"/>
      <c r="C715" s="43" t="str">
        <f>(IF((COUNTBLANK(A715))=1,"",(IF((COUNTBLANK($C$4))=1,"",(IF((VLOOKUP($C$4,'Name Concatenation'!$A$1721:$B$1722,2,FALSE))=1,(A715&amp;" "&amp;B715),(B715&amp;", "&amp;A715)))))))</f>
        <v/>
      </c>
    </row>
    <row r="716" spans="1:3" x14ac:dyDescent="0.2">
      <c r="A716" s="24"/>
      <c r="B716" s="24"/>
      <c r="C716" s="43" t="str">
        <f>(IF((COUNTBLANK(A716))=1,"",(IF((COUNTBLANK($C$4))=1,"",(IF((VLOOKUP($C$4,'Name Concatenation'!$A$1721:$B$1722,2,FALSE))=1,(A716&amp;" "&amp;B716),(B716&amp;", "&amp;A716)))))))</f>
        <v/>
      </c>
    </row>
    <row r="717" spans="1:3" x14ac:dyDescent="0.2">
      <c r="A717" s="24"/>
      <c r="B717" s="24"/>
      <c r="C717" s="43" t="str">
        <f>(IF((COUNTBLANK(A717))=1,"",(IF((COUNTBLANK($C$4))=1,"",(IF((VLOOKUP($C$4,'Name Concatenation'!$A$1721:$B$1722,2,FALSE))=1,(A717&amp;" "&amp;B717),(B717&amp;", "&amp;A717)))))))</f>
        <v/>
      </c>
    </row>
    <row r="718" spans="1:3" x14ac:dyDescent="0.2">
      <c r="A718" s="24"/>
      <c r="B718" s="24"/>
      <c r="C718" s="43" t="str">
        <f>(IF((COUNTBLANK(A718))=1,"",(IF((COUNTBLANK($C$4))=1,"",(IF((VLOOKUP($C$4,'Name Concatenation'!$A$1721:$B$1722,2,FALSE))=1,(A718&amp;" "&amp;B718),(B718&amp;", "&amp;A718)))))))</f>
        <v/>
      </c>
    </row>
    <row r="719" spans="1:3" x14ac:dyDescent="0.2">
      <c r="A719" s="24"/>
      <c r="B719" s="24"/>
      <c r="C719" s="43" t="str">
        <f>(IF((COUNTBLANK(A719))=1,"",(IF((COUNTBLANK($C$4))=1,"",(IF((VLOOKUP($C$4,'Name Concatenation'!$A$1721:$B$1722,2,FALSE))=1,(A719&amp;" "&amp;B719),(B719&amp;", "&amp;A719)))))))</f>
        <v/>
      </c>
    </row>
    <row r="720" spans="1:3" x14ac:dyDescent="0.2">
      <c r="A720" s="24"/>
      <c r="B720" s="24"/>
      <c r="C720" s="43" t="str">
        <f>(IF((COUNTBLANK(A720))=1,"",(IF((COUNTBLANK($C$4))=1,"",(IF((VLOOKUP($C$4,'Name Concatenation'!$A$1721:$B$1722,2,FALSE))=1,(A720&amp;" "&amp;B720),(B720&amp;", "&amp;A720)))))))</f>
        <v/>
      </c>
    </row>
    <row r="721" spans="1:3" x14ac:dyDescent="0.2">
      <c r="A721" s="24"/>
      <c r="B721" s="24"/>
      <c r="C721" s="43" t="str">
        <f>(IF((COUNTBLANK(A721))=1,"",(IF((COUNTBLANK($C$4))=1,"",(IF((VLOOKUP($C$4,'Name Concatenation'!$A$1721:$B$1722,2,FALSE))=1,(A721&amp;" "&amp;B721),(B721&amp;", "&amp;A721)))))))</f>
        <v/>
      </c>
    </row>
    <row r="722" spans="1:3" x14ac:dyDescent="0.2">
      <c r="A722" s="24"/>
      <c r="B722" s="24"/>
      <c r="C722" s="43" t="str">
        <f>(IF((COUNTBLANK(A722))=1,"",(IF((COUNTBLANK($C$4))=1,"",(IF((VLOOKUP($C$4,'Name Concatenation'!$A$1721:$B$1722,2,FALSE))=1,(A722&amp;" "&amp;B722),(B722&amp;", "&amp;A722)))))))</f>
        <v/>
      </c>
    </row>
    <row r="723" spans="1:3" x14ac:dyDescent="0.2">
      <c r="A723" s="24"/>
      <c r="B723" s="24"/>
      <c r="C723" s="43" t="str">
        <f>(IF((COUNTBLANK(A723))=1,"",(IF((COUNTBLANK($C$4))=1,"",(IF((VLOOKUP($C$4,'Name Concatenation'!$A$1721:$B$1722,2,FALSE))=1,(A723&amp;" "&amp;B723),(B723&amp;", "&amp;A723)))))))</f>
        <v/>
      </c>
    </row>
    <row r="724" spans="1:3" x14ac:dyDescent="0.2">
      <c r="A724" s="24"/>
      <c r="B724" s="24"/>
      <c r="C724" s="43" t="str">
        <f>(IF((COUNTBLANK(A724))=1,"",(IF((COUNTBLANK($C$4))=1,"",(IF((VLOOKUP($C$4,'Name Concatenation'!$A$1721:$B$1722,2,FALSE))=1,(A724&amp;" "&amp;B724),(B724&amp;", "&amp;A724)))))))</f>
        <v/>
      </c>
    </row>
    <row r="725" spans="1:3" x14ac:dyDescent="0.2">
      <c r="A725" s="24"/>
      <c r="B725" s="24"/>
      <c r="C725" s="43" t="str">
        <f>(IF((COUNTBLANK(A725))=1,"",(IF((COUNTBLANK($C$4))=1,"",(IF((VLOOKUP($C$4,'Name Concatenation'!$A$1721:$B$1722,2,FALSE))=1,(A725&amp;" "&amp;B725),(B725&amp;", "&amp;A725)))))))</f>
        <v/>
      </c>
    </row>
    <row r="726" spans="1:3" x14ac:dyDescent="0.2">
      <c r="A726" s="24"/>
      <c r="B726" s="24"/>
      <c r="C726" s="43" t="str">
        <f>(IF((COUNTBLANK(A726))=1,"",(IF((COUNTBLANK($C$4))=1,"",(IF((VLOOKUP($C$4,'Name Concatenation'!$A$1721:$B$1722,2,FALSE))=1,(A726&amp;" "&amp;B726),(B726&amp;", "&amp;A726)))))))</f>
        <v/>
      </c>
    </row>
    <row r="727" spans="1:3" x14ac:dyDescent="0.2">
      <c r="A727" s="24"/>
      <c r="B727" s="24"/>
      <c r="C727" s="43" t="str">
        <f>(IF((COUNTBLANK(A727))=1,"",(IF((COUNTBLANK($C$4))=1,"",(IF((VLOOKUP($C$4,'Name Concatenation'!$A$1721:$B$1722,2,FALSE))=1,(A727&amp;" "&amp;B727),(B727&amp;", "&amp;A727)))))))</f>
        <v/>
      </c>
    </row>
    <row r="728" spans="1:3" x14ac:dyDescent="0.2">
      <c r="A728" s="24"/>
      <c r="B728" s="24"/>
      <c r="C728" s="43" t="str">
        <f>(IF((COUNTBLANK(A728))=1,"",(IF((COUNTBLANK($C$4))=1,"",(IF((VLOOKUP($C$4,'Name Concatenation'!$A$1721:$B$1722,2,FALSE))=1,(A728&amp;" "&amp;B728),(B728&amp;", "&amp;A728)))))))</f>
        <v/>
      </c>
    </row>
    <row r="729" spans="1:3" x14ac:dyDescent="0.2">
      <c r="A729" s="24"/>
      <c r="B729" s="24"/>
      <c r="C729" s="43" t="str">
        <f>(IF((COUNTBLANK(A729))=1,"",(IF((COUNTBLANK($C$4))=1,"",(IF((VLOOKUP($C$4,'Name Concatenation'!$A$1721:$B$1722,2,FALSE))=1,(A729&amp;" "&amp;B729),(B729&amp;", "&amp;A729)))))))</f>
        <v/>
      </c>
    </row>
    <row r="730" spans="1:3" x14ac:dyDescent="0.2">
      <c r="A730" s="24"/>
      <c r="B730" s="24"/>
      <c r="C730" s="43" t="str">
        <f>(IF((COUNTBLANK(A730))=1,"",(IF((COUNTBLANK($C$4))=1,"",(IF((VLOOKUP($C$4,'Name Concatenation'!$A$1721:$B$1722,2,FALSE))=1,(A730&amp;" "&amp;B730),(B730&amp;", "&amp;A730)))))))</f>
        <v/>
      </c>
    </row>
    <row r="731" spans="1:3" x14ac:dyDescent="0.2">
      <c r="A731" s="24"/>
      <c r="B731" s="24"/>
      <c r="C731" s="43" t="str">
        <f>(IF((COUNTBLANK(A731))=1,"",(IF((COUNTBLANK($C$4))=1,"",(IF((VLOOKUP($C$4,'Name Concatenation'!$A$1721:$B$1722,2,FALSE))=1,(A731&amp;" "&amp;B731),(B731&amp;", "&amp;A731)))))))</f>
        <v/>
      </c>
    </row>
    <row r="732" spans="1:3" x14ac:dyDescent="0.2">
      <c r="A732" s="24"/>
      <c r="B732" s="24"/>
      <c r="C732" s="43" t="str">
        <f>(IF((COUNTBLANK(A732))=1,"",(IF((COUNTBLANK($C$4))=1,"",(IF((VLOOKUP($C$4,'Name Concatenation'!$A$1721:$B$1722,2,FALSE))=1,(A732&amp;" "&amp;B732),(B732&amp;", "&amp;A732)))))))</f>
        <v/>
      </c>
    </row>
    <row r="733" spans="1:3" x14ac:dyDescent="0.2">
      <c r="A733" s="24"/>
      <c r="B733" s="24"/>
      <c r="C733" s="43" t="str">
        <f>(IF((COUNTBLANK(A733))=1,"",(IF((COUNTBLANK($C$4))=1,"",(IF((VLOOKUP($C$4,'Name Concatenation'!$A$1721:$B$1722,2,FALSE))=1,(A733&amp;" "&amp;B733),(B733&amp;", "&amp;A733)))))))</f>
        <v/>
      </c>
    </row>
    <row r="734" spans="1:3" x14ac:dyDescent="0.2">
      <c r="A734" s="24"/>
      <c r="B734" s="24"/>
      <c r="C734" s="43" t="str">
        <f>(IF((COUNTBLANK(A734))=1,"",(IF((COUNTBLANK($C$4))=1,"",(IF((VLOOKUP($C$4,'Name Concatenation'!$A$1721:$B$1722,2,FALSE))=1,(A734&amp;" "&amp;B734),(B734&amp;", "&amp;A734)))))))</f>
        <v/>
      </c>
    </row>
    <row r="735" spans="1:3" x14ac:dyDescent="0.2">
      <c r="A735" s="24"/>
      <c r="B735" s="24"/>
      <c r="C735" s="43" t="str">
        <f>(IF((COUNTBLANK(A735))=1,"",(IF((COUNTBLANK($C$4))=1,"",(IF((VLOOKUP($C$4,'Name Concatenation'!$A$1721:$B$1722,2,FALSE))=1,(A735&amp;" "&amp;B735),(B735&amp;", "&amp;A735)))))))</f>
        <v/>
      </c>
    </row>
    <row r="736" spans="1:3" x14ac:dyDescent="0.2">
      <c r="A736" s="24"/>
      <c r="B736" s="24"/>
      <c r="C736" s="43" t="str">
        <f>(IF((COUNTBLANK(A736))=1,"",(IF((COUNTBLANK($C$4))=1,"",(IF((VLOOKUP($C$4,'Name Concatenation'!$A$1721:$B$1722,2,FALSE))=1,(A736&amp;" "&amp;B736),(B736&amp;", "&amp;A736)))))))</f>
        <v/>
      </c>
    </row>
    <row r="737" spans="1:3" x14ac:dyDescent="0.2">
      <c r="A737" s="24"/>
      <c r="B737" s="24"/>
      <c r="C737" s="43" t="str">
        <f>(IF((COUNTBLANK(A737))=1,"",(IF((COUNTBLANK($C$4))=1,"",(IF((VLOOKUP($C$4,'Name Concatenation'!$A$1721:$B$1722,2,FALSE))=1,(A737&amp;" "&amp;B737),(B737&amp;", "&amp;A737)))))))</f>
        <v/>
      </c>
    </row>
    <row r="738" spans="1:3" x14ac:dyDescent="0.2">
      <c r="A738" s="24"/>
      <c r="B738" s="24"/>
      <c r="C738" s="43" t="str">
        <f>(IF((COUNTBLANK(A738))=1,"",(IF((COUNTBLANK($C$4))=1,"",(IF((VLOOKUP($C$4,'Name Concatenation'!$A$1721:$B$1722,2,FALSE))=1,(A738&amp;" "&amp;B738),(B738&amp;", "&amp;A738)))))))</f>
        <v/>
      </c>
    </row>
    <row r="739" spans="1:3" x14ac:dyDescent="0.2">
      <c r="A739" s="24"/>
      <c r="B739" s="24"/>
      <c r="C739" s="43" t="str">
        <f>(IF((COUNTBLANK(A739))=1,"",(IF((COUNTBLANK($C$4))=1,"",(IF((VLOOKUP($C$4,'Name Concatenation'!$A$1721:$B$1722,2,FALSE))=1,(A739&amp;" "&amp;B739),(B739&amp;", "&amp;A739)))))))</f>
        <v/>
      </c>
    </row>
    <row r="740" spans="1:3" x14ac:dyDescent="0.2">
      <c r="A740" s="24"/>
      <c r="B740" s="24"/>
      <c r="C740" s="43" t="str">
        <f>(IF((COUNTBLANK(A740))=1,"",(IF((COUNTBLANK($C$4))=1,"",(IF((VLOOKUP($C$4,'Name Concatenation'!$A$1721:$B$1722,2,FALSE))=1,(A740&amp;" "&amp;B740),(B740&amp;", "&amp;A740)))))))</f>
        <v/>
      </c>
    </row>
    <row r="741" spans="1:3" x14ac:dyDescent="0.2">
      <c r="A741" s="24"/>
      <c r="B741" s="24"/>
      <c r="C741" s="43" t="str">
        <f>(IF((COUNTBLANK(A741))=1,"",(IF((COUNTBLANK($C$4))=1,"",(IF((VLOOKUP($C$4,'Name Concatenation'!$A$1721:$B$1722,2,FALSE))=1,(A741&amp;" "&amp;B741),(B741&amp;", "&amp;A741)))))))</f>
        <v/>
      </c>
    </row>
    <row r="742" spans="1:3" x14ac:dyDescent="0.2">
      <c r="A742" s="24"/>
      <c r="B742" s="24"/>
      <c r="C742" s="43" t="str">
        <f>(IF((COUNTBLANK(A742))=1,"",(IF((COUNTBLANK($C$4))=1,"",(IF((VLOOKUP($C$4,'Name Concatenation'!$A$1721:$B$1722,2,FALSE))=1,(A742&amp;" "&amp;B742),(B742&amp;", "&amp;A742)))))))</f>
        <v/>
      </c>
    </row>
    <row r="743" spans="1:3" x14ac:dyDescent="0.2">
      <c r="A743" s="24"/>
      <c r="B743" s="24"/>
      <c r="C743" s="43" t="str">
        <f>(IF((COUNTBLANK(A743))=1,"",(IF((COUNTBLANK($C$4))=1,"",(IF((VLOOKUP($C$4,'Name Concatenation'!$A$1721:$B$1722,2,FALSE))=1,(A743&amp;" "&amp;B743),(B743&amp;", "&amp;A743)))))))</f>
        <v/>
      </c>
    </row>
    <row r="744" spans="1:3" x14ac:dyDescent="0.2">
      <c r="A744" s="24"/>
      <c r="B744" s="24"/>
      <c r="C744" s="43" t="str">
        <f>(IF((COUNTBLANK(A744))=1,"",(IF((COUNTBLANK($C$4))=1,"",(IF((VLOOKUP($C$4,'Name Concatenation'!$A$1721:$B$1722,2,FALSE))=1,(A744&amp;" "&amp;B744),(B744&amp;", "&amp;A744)))))))</f>
        <v/>
      </c>
    </row>
    <row r="745" spans="1:3" x14ac:dyDescent="0.2">
      <c r="A745" s="24"/>
      <c r="B745" s="24"/>
      <c r="C745" s="43" t="str">
        <f>(IF((COUNTBLANK(A745))=1,"",(IF((COUNTBLANK($C$4))=1,"",(IF((VLOOKUP($C$4,'Name Concatenation'!$A$1721:$B$1722,2,FALSE))=1,(A745&amp;" "&amp;B745),(B745&amp;", "&amp;A745)))))))</f>
        <v/>
      </c>
    </row>
    <row r="746" spans="1:3" x14ac:dyDescent="0.2">
      <c r="A746" s="24"/>
      <c r="B746" s="24"/>
      <c r="C746" s="43" t="str">
        <f>(IF((COUNTBLANK(A746))=1,"",(IF((COUNTBLANK($C$4))=1,"",(IF((VLOOKUP($C$4,'Name Concatenation'!$A$1721:$B$1722,2,FALSE))=1,(A746&amp;" "&amp;B746),(B746&amp;", "&amp;A746)))))))</f>
        <v/>
      </c>
    </row>
    <row r="747" spans="1:3" x14ac:dyDescent="0.2">
      <c r="A747" s="24"/>
      <c r="B747" s="24"/>
      <c r="C747" s="43" t="str">
        <f>(IF((COUNTBLANK(A747))=1,"",(IF((COUNTBLANK($C$4))=1,"",(IF((VLOOKUP($C$4,'Name Concatenation'!$A$1721:$B$1722,2,FALSE))=1,(A747&amp;" "&amp;B747),(B747&amp;", "&amp;A747)))))))</f>
        <v/>
      </c>
    </row>
    <row r="748" spans="1:3" x14ac:dyDescent="0.2">
      <c r="A748" s="24"/>
      <c r="B748" s="24"/>
      <c r="C748" s="43" t="str">
        <f>(IF((COUNTBLANK(A748))=1,"",(IF((COUNTBLANK($C$4))=1,"",(IF((VLOOKUP($C$4,'Name Concatenation'!$A$1721:$B$1722,2,FALSE))=1,(A748&amp;" "&amp;B748),(B748&amp;", "&amp;A748)))))))</f>
        <v/>
      </c>
    </row>
    <row r="749" spans="1:3" x14ac:dyDescent="0.2">
      <c r="A749" s="24"/>
      <c r="B749" s="24"/>
      <c r="C749" s="43" t="str">
        <f>(IF((COUNTBLANK(A749))=1,"",(IF((COUNTBLANK($C$4))=1,"",(IF((VLOOKUP($C$4,'Name Concatenation'!$A$1721:$B$1722,2,FALSE))=1,(A749&amp;" "&amp;B749),(B749&amp;", "&amp;A749)))))))</f>
        <v/>
      </c>
    </row>
    <row r="750" spans="1:3" x14ac:dyDescent="0.2">
      <c r="A750" s="24"/>
      <c r="B750" s="24"/>
      <c r="C750" s="43" t="str">
        <f>(IF((COUNTBLANK(A750))=1,"",(IF((COUNTBLANK($C$4))=1,"",(IF((VLOOKUP($C$4,'Name Concatenation'!$A$1721:$B$1722,2,FALSE))=1,(A750&amp;" "&amp;B750),(B750&amp;", "&amp;A750)))))))</f>
        <v/>
      </c>
    </row>
    <row r="751" spans="1:3" x14ac:dyDescent="0.2">
      <c r="A751" s="24"/>
      <c r="B751" s="24"/>
      <c r="C751" s="43" t="str">
        <f>(IF((COUNTBLANK(A751))=1,"",(IF((COUNTBLANK($C$4))=1,"",(IF((VLOOKUP($C$4,'Name Concatenation'!$A$1721:$B$1722,2,FALSE))=1,(A751&amp;" "&amp;B751),(B751&amp;", "&amp;A751)))))))</f>
        <v/>
      </c>
    </row>
    <row r="752" spans="1:3" x14ac:dyDescent="0.2">
      <c r="A752" s="24"/>
      <c r="B752" s="24"/>
      <c r="C752" s="43" t="str">
        <f>(IF((COUNTBLANK(A752))=1,"",(IF((COUNTBLANK($C$4))=1,"",(IF((VLOOKUP($C$4,'Name Concatenation'!$A$1721:$B$1722,2,FALSE))=1,(A752&amp;" "&amp;B752),(B752&amp;", "&amp;A752)))))))</f>
        <v/>
      </c>
    </row>
    <row r="753" spans="1:3" x14ac:dyDescent="0.2">
      <c r="A753" s="24"/>
      <c r="B753" s="24"/>
      <c r="C753" s="43" t="str">
        <f>(IF((COUNTBLANK(A753))=1,"",(IF((COUNTBLANK($C$4))=1,"",(IF((VLOOKUP($C$4,'Name Concatenation'!$A$1721:$B$1722,2,FALSE))=1,(A753&amp;" "&amp;B753),(B753&amp;", "&amp;A753)))))))</f>
        <v/>
      </c>
    </row>
    <row r="754" spans="1:3" x14ac:dyDescent="0.2">
      <c r="A754" s="24"/>
      <c r="B754" s="24"/>
      <c r="C754" s="43" t="str">
        <f>(IF((COUNTBLANK(A754))=1,"",(IF((COUNTBLANK($C$4))=1,"",(IF((VLOOKUP($C$4,'Name Concatenation'!$A$1721:$B$1722,2,FALSE))=1,(A754&amp;" "&amp;B754),(B754&amp;", "&amp;A754)))))))</f>
        <v/>
      </c>
    </row>
    <row r="755" spans="1:3" x14ac:dyDescent="0.2">
      <c r="A755" s="24"/>
      <c r="B755" s="24"/>
      <c r="C755" s="43" t="str">
        <f>(IF((COUNTBLANK(A755))=1,"",(IF((COUNTBLANK($C$4))=1,"",(IF((VLOOKUP($C$4,'Name Concatenation'!$A$1721:$B$1722,2,FALSE))=1,(A755&amp;" "&amp;B755),(B755&amp;", "&amp;A755)))))))</f>
        <v/>
      </c>
    </row>
    <row r="756" spans="1:3" x14ac:dyDescent="0.2">
      <c r="A756" s="24"/>
      <c r="B756" s="24"/>
      <c r="C756" s="43" t="str">
        <f>(IF((COUNTBLANK(A756))=1,"",(IF((COUNTBLANK($C$4))=1,"",(IF((VLOOKUP($C$4,'Name Concatenation'!$A$1721:$B$1722,2,FALSE))=1,(A756&amp;" "&amp;B756),(B756&amp;", "&amp;A756)))))))</f>
        <v/>
      </c>
    </row>
    <row r="757" spans="1:3" x14ac:dyDescent="0.2">
      <c r="A757" s="24"/>
      <c r="B757" s="24"/>
      <c r="C757" s="43" t="str">
        <f>(IF((COUNTBLANK(A757))=1,"",(IF((COUNTBLANK($C$4))=1,"",(IF((VLOOKUP($C$4,'Name Concatenation'!$A$1721:$B$1722,2,FALSE))=1,(A757&amp;" "&amp;B757),(B757&amp;", "&amp;A757)))))))</f>
        <v/>
      </c>
    </row>
    <row r="758" spans="1:3" x14ac:dyDescent="0.2">
      <c r="A758" s="24"/>
      <c r="B758" s="24"/>
      <c r="C758" s="43" t="str">
        <f>(IF((COUNTBLANK(A758))=1,"",(IF((COUNTBLANK($C$4))=1,"",(IF((VLOOKUP($C$4,'Name Concatenation'!$A$1721:$B$1722,2,FALSE))=1,(A758&amp;" "&amp;B758),(B758&amp;", "&amp;A758)))))))</f>
        <v/>
      </c>
    </row>
    <row r="759" spans="1:3" x14ac:dyDescent="0.2">
      <c r="A759" s="24"/>
      <c r="B759" s="24"/>
      <c r="C759" s="43" t="str">
        <f>(IF((COUNTBLANK(A759))=1,"",(IF((COUNTBLANK($C$4))=1,"",(IF((VLOOKUP($C$4,'Name Concatenation'!$A$1721:$B$1722,2,FALSE))=1,(A759&amp;" "&amp;B759),(B759&amp;", "&amp;A759)))))))</f>
        <v/>
      </c>
    </row>
    <row r="760" spans="1:3" x14ac:dyDescent="0.2">
      <c r="A760" s="24"/>
      <c r="B760" s="24"/>
      <c r="C760" s="43" t="str">
        <f>(IF((COUNTBLANK(A760))=1,"",(IF((COUNTBLANK($C$4))=1,"",(IF((VLOOKUP($C$4,'Name Concatenation'!$A$1721:$B$1722,2,FALSE))=1,(A760&amp;" "&amp;B760),(B760&amp;", "&amp;A760)))))))</f>
        <v/>
      </c>
    </row>
    <row r="761" spans="1:3" x14ac:dyDescent="0.2">
      <c r="A761" s="24"/>
      <c r="B761" s="24"/>
      <c r="C761" s="43" t="str">
        <f>(IF((COUNTBLANK(A761))=1,"",(IF((COUNTBLANK($C$4))=1,"",(IF((VLOOKUP($C$4,'Name Concatenation'!$A$1721:$B$1722,2,FALSE))=1,(A761&amp;" "&amp;B761),(B761&amp;", "&amp;A761)))))))</f>
        <v/>
      </c>
    </row>
    <row r="762" spans="1:3" x14ac:dyDescent="0.2">
      <c r="A762" s="24"/>
      <c r="B762" s="24"/>
      <c r="C762" s="43" t="str">
        <f>(IF((COUNTBLANK(A762))=1,"",(IF((COUNTBLANK($C$4))=1,"",(IF((VLOOKUP($C$4,'Name Concatenation'!$A$1721:$B$1722,2,FALSE))=1,(A762&amp;" "&amp;B762),(B762&amp;", "&amp;A762)))))))</f>
        <v/>
      </c>
    </row>
    <row r="763" spans="1:3" x14ac:dyDescent="0.2">
      <c r="A763" s="24"/>
      <c r="B763" s="24"/>
      <c r="C763" s="43" t="str">
        <f>(IF((COUNTBLANK(A763))=1,"",(IF((COUNTBLANK($C$4))=1,"",(IF((VLOOKUP($C$4,'Name Concatenation'!$A$1721:$B$1722,2,FALSE))=1,(A763&amp;" "&amp;B763),(B763&amp;", "&amp;A763)))))))</f>
        <v/>
      </c>
    </row>
    <row r="764" spans="1:3" x14ac:dyDescent="0.2">
      <c r="A764" s="24"/>
      <c r="B764" s="24"/>
      <c r="C764" s="43" t="str">
        <f>(IF((COUNTBLANK(A764))=1,"",(IF((COUNTBLANK($C$4))=1,"",(IF((VLOOKUP($C$4,'Name Concatenation'!$A$1721:$B$1722,2,FALSE))=1,(A764&amp;" "&amp;B764),(B764&amp;", "&amp;A764)))))))</f>
        <v/>
      </c>
    </row>
    <row r="765" spans="1:3" x14ac:dyDescent="0.2">
      <c r="A765" s="24"/>
      <c r="B765" s="24"/>
      <c r="C765" s="43" t="str">
        <f>(IF((COUNTBLANK(A765))=1,"",(IF((COUNTBLANK($C$4))=1,"",(IF((VLOOKUP($C$4,'Name Concatenation'!$A$1721:$B$1722,2,FALSE))=1,(A765&amp;" "&amp;B765),(B765&amp;", "&amp;A765)))))))</f>
        <v/>
      </c>
    </row>
    <row r="766" spans="1:3" x14ac:dyDescent="0.2">
      <c r="A766" s="24"/>
      <c r="B766" s="24"/>
      <c r="C766" s="43" t="str">
        <f>(IF((COUNTBLANK(A766))=1,"",(IF((COUNTBLANK($C$4))=1,"",(IF((VLOOKUP($C$4,'Name Concatenation'!$A$1721:$B$1722,2,FALSE))=1,(A766&amp;" "&amp;B766),(B766&amp;", "&amp;A766)))))))</f>
        <v/>
      </c>
    </row>
    <row r="767" spans="1:3" x14ac:dyDescent="0.2">
      <c r="A767" s="24"/>
      <c r="B767" s="24"/>
      <c r="C767" s="43" t="str">
        <f>(IF((COUNTBLANK(A767))=1,"",(IF((COUNTBLANK($C$4))=1,"",(IF((VLOOKUP($C$4,'Name Concatenation'!$A$1721:$B$1722,2,FALSE))=1,(A767&amp;" "&amp;B767),(B767&amp;", "&amp;A767)))))))</f>
        <v/>
      </c>
    </row>
    <row r="768" spans="1:3" x14ac:dyDescent="0.2">
      <c r="A768" s="24"/>
      <c r="B768" s="24"/>
      <c r="C768" s="43" t="str">
        <f>(IF((COUNTBLANK(A768))=1,"",(IF((COUNTBLANK($C$4))=1,"",(IF((VLOOKUP($C$4,'Name Concatenation'!$A$1721:$B$1722,2,FALSE))=1,(A768&amp;" "&amp;B768),(B768&amp;", "&amp;A768)))))))</f>
        <v/>
      </c>
    </row>
    <row r="769" spans="1:3" x14ac:dyDescent="0.2">
      <c r="A769" s="24"/>
      <c r="B769" s="24"/>
      <c r="C769" s="43" t="str">
        <f>(IF((COUNTBLANK(A769))=1,"",(IF((COUNTBLANK($C$4))=1,"",(IF((VLOOKUP($C$4,'Name Concatenation'!$A$1721:$B$1722,2,FALSE))=1,(A769&amp;" "&amp;B769),(B769&amp;", "&amp;A769)))))))</f>
        <v/>
      </c>
    </row>
    <row r="770" spans="1:3" x14ac:dyDescent="0.2">
      <c r="A770" s="24"/>
      <c r="B770" s="24"/>
      <c r="C770" s="43" t="str">
        <f>(IF((COUNTBLANK(A770))=1,"",(IF((COUNTBLANK($C$4))=1,"",(IF((VLOOKUP($C$4,'Name Concatenation'!$A$1721:$B$1722,2,FALSE))=1,(A770&amp;" "&amp;B770),(B770&amp;", "&amp;A770)))))))</f>
        <v/>
      </c>
    </row>
    <row r="771" spans="1:3" x14ac:dyDescent="0.2">
      <c r="A771" s="24"/>
      <c r="B771" s="24"/>
      <c r="C771" s="43" t="str">
        <f>(IF((COUNTBLANK(A771))=1,"",(IF((COUNTBLANK($C$4))=1,"",(IF((VLOOKUP($C$4,'Name Concatenation'!$A$1721:$B$1722,2,FALSE))=1,(A771&amp;" "&amp;B771),(B771&amp;", "&amp;A771)))))))</f>
        <v/>
      </c>
    </row>
    <row r="772" spans="1:3" x14ac:dyDescent="0.2">
      <c r="A772" s="24"/>
      <c r="B772" s="24"/>
      <c r="C772" s="43" t="str">
        <f>(IF((COUNTBLANK(A772))=1,"",(IF((COUNTBLANK($C$4))=1,"",(IF((VLOOKUP($C$4,'Name Concatenation'!$A$1721:$B$1722,2,FALSE))=1,(A772&amp;" "&amp;B772),(B772&amp;", "&amp;A772)))))))</f>
        <v/>
      </c>
    </row>
    <row r="773" spans="1:3" x14ac:dyDescent="0.2">
      <c r="A773" s="24"/>
      <c r="B773" s="24"/>
      <c r="C773" s="43" t="str">
        <f>(IF((COUNTBLANK(A773))=1,"",(IF((COUNTBLANK($C$4))=1,"",(IF((VLOOKUP($C$4,'Name Concatenation'!$A$1721:$B$1722,2,FALSE))=1,(A773&amp;" "&amp;B773),(B773&amp;", "&amp;A773)))))))</f>
        <v/>
      </c>
    </row>
    <row r="774" spans="1:3" x14ac:dyDescent="0.2">
      <c r="A774" s="24"/>
      <c r="B774" s="24"/>
      <c r="C774" s="43" t="str">
        <f>(IF((COUNTBLANK(A774))=1,"",(IF((COUNTBLANK($C$4))=1,"",(IF((VLOOKUP($C$4,'Name Concatenation'!$A$1721:$B$1722,2,FALSE))=1,(A774&amp;" "&amp;B774),(B774&amp;", "&amp;A774)))))))</f>
        <v/>
      </c>
    </row>
    <row r="775" spans="1:3" x14ac:dyDescent="0.2">
      <c r="A775" s="24"/>
      <c r="B775" s="24"/>
      <c r="C775" s="43" t="str">
        <f>(IF((COUNTBLANK(A775))=1,"",(IF((COUNTBLANK($C$4))=1,"",(IF((VLOOKUP($C$4,'Name Concatenation'!$A$1721:$B$1722,2,FALSE))=1,(A775&amp;" "&amp;B775),(B775&amp;", "&amp;A775)))))))</f>
        <v/>
      </c>
    </row>
    <row r="776" spans="1:3" x14ac:dyDescent="0.2">
      <c r="A776" s="24"/>
      <c r="B776" s="24"/>
      <c r="C776" s="43" t="str">
        <f>(IF((COUNTBLANK(A776))=1,"",(IF((COUNTBLANK($C$4))=1,"",(IF((VLOOKUP($C$4,'Name Concatenation'!$A$1721:$B$1722,2,FALSE))=1,(A776&amp;" "&amp;B776),(B776&amp;", "&amp;A776)))))))</f>
        <v/>
      </c>
    </row>
    <row r="777" spans="1:3" x14ac:dyDescent="0.2">
      <c r="A777" s="24"/>
      <c r="B777" s="24"/>
      <c r="C777" s="43" t="str">
        <f>(IF((COUNTBLANK(A777))=1,"",(IF((COUNTBLANK($C$4))=1,"",(IF((VLOOKUP($C$4,'Name Concatenation'!$A$1721:$B$1722,2,FALSE))=1,(A777&amp;" "&amp;B777),(B777&amp;", "&amp;A777)))))))</f>
        <v/>
      </c>
    </row>
    <row r="778" spans="1:3" x14ac:dyDescent="0.2">
      <c r="A778" s="24"/>
      <c r="B778" s="24"/>
      <c r="C778" s="43" t="str">
        <f>(IF((COUNTBLANK(A778))=1,"",(IF((COUNTBLANK($C$4))=1,"",(IF((VLOOKUP($C$4,'Name Concatenation'!$A$1721:$B$1722,2,FALSE))=1,(A778&amp;" "&amp;B778),(B778&amp;", "&amp;A778)))))))</f>
        <v/>
      </c>
    </row>
    <row r="779" spans="1:3" x14ac:dyDescent="0.2">
      <c r="A779" s="24"/>
      <c r="B779" s="24"/>
      <c r="C779" s="43" t="str">
        <f>(IF((COUNTBLANK(A779))=1,"",(IF((COUNTBLANK($C$4))=1,"",(IF((VLOOKUP($C$4,'Name Concatenation'!$A$1721:$B$1722,2,FALSE))=1,(A779&amp;" "&amp;B779),(B779&amp;", "&amp;A779)))))))</f>
        <v/>
      </c>
    </row>
    <row r="780" spans="1:3" x14ac:dyDescent="0.2">
      <c r="A780" s="24"/>
      <c r="B780" s="24"/>
      <c r="C780" s="43" t="str">
        <f>(IF((COUNTBLANK(A780))=1,"",(IF((COUNTBLANK($C$4))=1,"",(IF((VLOOKUP($C$4,'Name Concatenation'!$A$1721:$B$1722,2,FALSE))=1,(A780&amp;" "&amp;B780),(B780&amp;", "&amp;A780)))))))</f>
        <v/>
      </c>
    </row>
    <row r="781" spans="1:3" x14ac:dyDescent="0.2">
      <c r="A781" s="24"/>
      <c r="B781" s="24"/>
      <c r="C781" s="43" t="str">
        <f>(IF((COUNTBLANK(A781))=1,"",(IF((COUNTBLANK($C$4))=1,"",(IF((VLOOKUP($C$4,'Name Concatenation'!$A$1721:$B$1722,2,FALSE))=1,(A781&amp;" "&amp;B781),(B781&amp;", "&amp;A781)))))))</f>
        <v/>
      </c>
    </row>
    <row r="782" spans="1:3" x14ac:dyDescent="0.2">
      <c r="A782" s="24"/>
      <c r="B782" s="24"/>
      <c r="C782" s="43" t="str">
        <f>(IF((COUNTBLANK(A782))=1,"",(IF((COUNTBLANK($C$4))=1,"",(IF((VLOOKUP($C$4,'Name Concatenation'!$A$1721:$B$1722,2,FALSE))=1,(A782&amp;" "&amp;B782),(B782&amp;", "&amp;A782)))))))</f>
        <v/>
      </c>
    </row>
    <row r="783" spans="1:3" x14ac:dyDescent="0.2">
      <c r="A783" s="24"/>
      <c r="B783" s="24"/>
      <c r="C783" s="43" t="str">
        <f>(IF((COUNTBLANK(A783))=1,"",(IF((COUNTBLANK($C$4))=1,"",(IF((VLOOKUP($C$4,'Name Concatenation'!$A$1721:$B$1722,2,FALSE))=1,(A783&amp;" "&amp;B783),(B783&amp;", "&amp;A783)))))))</f>
        <v/>
      </c>
    </row>
    <row r="784" spans="1:3" x14ac:dyDescent="0.2">
      <c r="A784" s="24"/>
      <c r="B784" s="24"/>
      <c r="C784" s="43" t="str">
        <f>(IF((COUNTBLANK(A784))=1,"",(IF((COUNTBLANK($C$4))=1,"",(IF((VLOOKUP($C$4,'Name Concatenation'!$A$1721:$B$1722,2,FALSE))=1,(A784&amp;" "&amp;B784),(B784&amp;", "&amp;A784)))))))</f>
        <v/>
      </c>
    </row>
    <row r="785" spans="1:3" x14ac:dyDescent="0.2">
      <c r="A785" s="24"/>
      <c r="B785" s="24"/>
      <c r="C785" s="43" t="str">
        <f>(IF((COUNTBLANK(A785))=1,"",(IF((COUNTBLANK($C$4))=1,"",(IF((VLOOKUP($C$4,'Name Concatenation'!$A$1721:$B$1722,2,FALSE))=1,(A785&amp;" "&amp;B785),(B785&amp;", "&amp;A785)))))))</f>
        <v/>
      </c>
    </row>
    <row r="786" spans="1:3" x14ac:dyDescent="0.2">
      <c r="A786" s="24"/>
      <c r="B786" s="24"/>
      <c r="C786" s="43" t="str">
        <f>(IF((COUNTBLANK(A786))=1,"",(IF((COUNTBLANK($C$4))=1,"",(IF((VLOOKUP($C$4,'Name Concatenation'!$A$1721:$B$1722,2,FALSE))=1,(A786&amp;" "&amp;B786),(B786&amp;", "&amp;A786)))))))</f>
        <v/>
      </c>
    </row>
    <row r="787" spans="1:3" x14ac:dyDescent="0.2">
      <c r="A787" s="24"/>
      <c r="B787" s="24"/>
      <c r="C787" s="43" t="str">
        <f>(IF((COUNTBLANK(A787))=1,"",(IF((COUNTBLANK($C$4))=1,"",(IF((VLOOKUP($C$4,'Name Concatenation'!$A$1721:$B$1722,2,FALSE))=1,(A787&amp;" "&amp;B787),(B787&amp;", "&amp;A787)))))))</f>
        <v/>
      </c>
    </row>
    <row r="788" spans="1:3" x14ac:dyDescent="0.2">
      <c r="A788" s="24"/>
      <c r="B788" s="24"/>
      <c r="C788" s="43" t="str">
        <f>(IF((COUNTBLANK(A788))=1,"",(IF((COUNTBLANK($C$4))=1,"",(IF((VLOOKUP($C$4,'Name Concatenation'!$A$1721:$B$1722,2,FALSE))=1,(A788&amp;" "&amp;B788),(B788&amp;", "&amp;A788)))))))</f>
        <v/>
      </c>
    </row>
    <row r="789" spans="1:3" x14ac:dyDescent="0.2">
      <c r="A789" s="24"/>
      <c r="B789" s="24"/>
      <c r="C789" s="43" t="str">
        <f>(IF((COUNTBLANK(A789))=1,"",(IF((COUNTBLANK($C$4))=1,"",(IF((VLOOKUP($C$4,'Name Concatenation'!$A$1721:$B$1722,2,FALSE))=1,(A789&amp;" "&amp;B789),(B789&amp;", "&amp;A789)))))))</f>
        <v/>
      </c>
    </row>
    <row r="790" spans="1:3" x14ac:dyDescent="0.2">
      <c r="A790" s="24"/>
      <c r="B790" s="24"/>
      <c r="C790" s="43" t="str">
        <f>(IF((COUNTBLANK(A790))=1,"",(IF((COUNTBLANK($C$4))=1,"",(IF((VLOOKUP($C$4,'Name Concatenation'!$A$1721:$B$1722,2,FALSE))=1,(A790&amp;" "&amp;B790),(B790&amp;", "&amp;A790)))))))</f>
        <v/>
      </c>
    </row>
    <row r="791" spans="1:3" x14ac:dyDescent="0.2">
      <c r="A791" s="24"/>
      <c r="B791" s="24"/>
      <c r="C791" s="43" t="str">
        <f>(IF((COUNTBLANK(A791))=1,"",(IF((COUNTBLANK($C$4))=1,"",(IF((VLOOKUP($C$4,'Name Concatenation'!$A$1721:$B$1722,2,FALSE))=1,(A791&amp;" "&amp;B791),(B791&amp;", "&amp;A791)))))))</f>
        <v/>
      </c>
    </row>
    <row r="792" spans="1:3" x14ac:dyDescent="0.2">
      <c r="A792" s="24"/>
      <c r="B792" s="24"/>
      <c r="C792" s="43" t="str">
        <f>(IF((COUNTBLANK(A792))=1,"",(IF((COUNTBLANK($C$4))=1,"",(IF((VLOOKUP($C$4,'Name Concatenation'!$A$1721:$B$1722,2,FALSE))=1,(A792&amp;" "&amp;B792),(B792&amp;", "&amp;A792)))))))</f>
        <v/>
      </c>
    </row>
    <row r="793" spans="1:3" x14ac:dyDescent="0.2">
      <c r="A793" s="24"/>
      <c r="B793" s="24"/>
      <c r="C793" s="43" t="str">
        <f>(IF((COUNTBLANK(A793))=1,"",(IF((COUNTBLANK($C$4))=1,"",(IF((VLOOKUP($C$4,'Name Concatenation'!$A$1721:$B$1722,2,FALSE))=1,(A793&amp;" "&amp;B793),(B793&amp;", "&amp;A793)))))))</f>
        <v/>
      </c>
    </row>
    <row r="794" spans="1:3" x14ac:dyDescent="0.2">
      <c r="A794" s="24"/>
      <c r="B794" s="24"/>
      <c r="C794" s="43" t="str">
        <f>(IF((COUNTBLANK(A794))=1,"",(IF((COUNTBLANK($C$4))=1,"",(IF((VLOOKUP($C$4,'Name Concatenation'!$A$1721:$B$1722,2,FALSE))=1,(A794&amp;" "&amp;B794),(B794&amp;", "&amp;A794)))))))</f>
        <v/>
      </c>
    </row>
    <row r="795" spans="1:3" x14ac:dyDescent="0.2">
      <c r="A795" s="24"/>
      <c r="B795" s="24"/>
      <c r="C795" s="43" t="str">
        <f>(IF((COUNTBLANK(A795))=1,"",(IF((COUNTBLANK($C$4))=1,"",(IF((VLOOKUP($C$4,'Name Concatenation'!$A$1721:$B$1722,2,FALSE))=1,(A795&amp;" "&amp;B795),(B795&amp;", "&amp;A795)))))))</f>
        <v/>
      </c>
    </row>
    <row r="796" spans="1:3" x14ac:dyDescent="0.2">
      <c r="A796" s="24"/>
      <c r="B796" s="24"/>
      <c r="C796" s="43" t="str">
        <f>(IF((COUNTBLANK(A796))=1,"",(IF((COUNTBLANK($C$4))=1,"",(IF((VLOOKUP($C$4,'Name Concatenation'!$A$1721:$B$1722,2,FALSE))=1,(A796&amp;" "&amp;B796),(B796&amp;", "&amp;A796)))))))</f>
        <v/>
      </c>
    </row>
    <row r="797" spans="1:3" x14ac:dyDescent="0.2">
      <c r="A797" s="24"/>
      <c r="B797" s="24"/>
      <c r="C797" s="43" t="str">
        <f>(IF((COUNTBLANK(A797))=1,"",(IF((COUNTBLANK($C$4))=1,"",(IF((VLOOKUP($C$4,'Name Concatenation'!$A$1721:$B$1722,2,FALSE))=1,(A797&amp;" "&amp;B797),(B797&amp;", "&amp;A797)))))))</f>
        <v/>
      </c>
    </row>
    <row r="798" spans="1:3" x14ac:dyDescent="0.2">
      <c r="A798" s="24"/>
      <c r="B798" s="24"/>
      <c r="C798" s="43" t="str">
        <f>(IF((COUNTBLANK(A798))=1,"",(IF((COUNTBLANK($C$4))=1,"",(IF((VLOOKUP($C$4,'Name Concatenation'!$A$1721:$B$1722,2,FALSE))=1,(A798&amp;" "&amp;B798),(B798&amp;", "&amp;A798)))))))</f>
        <v/>
      </c>
    </row>
    <row r="799" spans="1:3" x14ac:dyDescent="0.2">
      <c r="A799" s="24"/>
      <c r="B799" s="24"/>
      <c r="C799" s="43" t="str">
        <f>(IF((COUNTBLANK(A799))=1,"",(IF((COUNTBLANK($C$4))=1,"",(IF((VLOOKUP($C$4,'Name Concatenation'!$A$1721:$B$1722,2,FALSE))=1,(A799&amp;" "&amp;B799),(B799&amp;", "&amp;A799)))))))</f>
        <v/>
      </c>
    </row>
    <row r="800" spans="1:3" x14ac:dyDescent="0.2">
      <c r="A800" s="24"/>
      <c r="B800" s="24"/>
      <c r="C800" s="43" t="str">
        <f>(IF((COUNTBLANK(A800))=1,"",(IF((COUNTBLANK($C$4))=1,"",(IF((VLOOKUP($C$4,'Name Concatenation'!$A$1721:$B$1722,2,FALSE))=1,(A800&amp;" "&amp;B800),(B800&amp;", "&amp;A800)))))))</f>
        <v/>
      </c>
    </row>
    <row r="801" spans="1:3" x14ac:dyDescent="0.2">
      <c r="A801" s="24"/>
      <c r="B801" s="24"/>
      <c r="C801" s="43" t="str">
        <f>(IF((COUNTBLANK(A801))=1,"",(IF((COUNTBLANK($C$4))=1,"",(IF((VLOOKUP($C$4,'Name Concatenation'!$A$1721:$B$1722,2,FALSE))=1,(A801&amp;" "&amp;B801),(B801&amp;", "&amp;A801)))))))</f>
        <v/>
      </c>
    </row>
    <row r="802" spans="1:3" x14ac:dyDescent="0.2">
      <c r="A802" s="24"/>
      <c r="B802" s="24"/>
      <c r="C802" s="43" t="str">
        <f>(IF((COUNTBLANK(A802))=1,"",(IF((COUNTBLANK($C$4))=1,"",(IF((VLOOKUP($C$4,'Name Concatenation'!$A$1721:$B$1722,2,FALSE))=1,(A802&amp;" "&amp;B802),(B802&amp;", "&amp;A802)))))))</f>
        <v/>
      </c>
    </row>
    <row r="803" spans="1:3" x14ac:dyDescent="0.2">
      <c r="A803" s="24"/>
      <c r="B803" s="24"/>
      <c r="C803" s="43" t="str">
        <f>(IF((COUNTBLANK(A803))=1,"",(IF((COUNTBLANK($C$4))=1,"",(IF((VLOOKUP($C$4,'Name Concatenation'!$A$1721:$B$1722,2,FALSE))=1,(A803&amp;" "&amp;B803),(B803&amp;", "&amp;A803)))))))</f>
        <v/>
      </c>
    </row>
    <row r="804" spans="1:3" x14ac:dyDescent="0.2">
      <c r="A804" s="24"/>
      <c r="B804" s="24"/>
      <c r="C804" s="43" t="str">
        <f>(IF((COUNTBLANK(A804))=1,"",(IF((COUNTBLANK($C$4))=1,"",(IF((VLOOKUP($C$4,'Name Concatenation'!$A$1721:$B$1722,2,FALSE))=1,(A804&amp;" "&amp;B804),(B804&amp;", "&amp;A804)))))))</f>
        <v/>
      </c>
    </row>
    <row r="805" spans="1:3" x14ac:dyDescent="0.2">
      <c r="A805" s="24"/>
      <c r="B805" s="24"/>
      <c r="C805" s="43" t="str">
        <f>(IF((COUNTBLANK(A805))=1,"",(IF((COUNTBLANK($C$4))=1,"",(IF((VLOOKUP($C$4,'Name Concatenation'!$A$1721:$B$1722,2,FALSE))=1,(A805&amp;" "&amp;B805),(B805&amp;", "&amp;A805)))))))</f>
        <v/>
      </c>
    </row>
    <row r="806" spans="1:3" x14ac:dyDescent="0.2">
      <c r="A806" s="24"/>
      <c r="B806" s="24"/>
      <c r="C806" s="43" t="str">
        <f>(IF((COUNTBLANK(A806))=1,"",(IF((COUNTBLANK($C$4))=1,"",(IF((VLOOKUP($C$4,'Name Concatenation'!$A$1721:$B$1722,2,FALSE))=1,(A806&amp;" "&amp;B806),(B806&amp;", "&amp;A806)))))))</f>
        <v/>
      </c>
    </row>
    <row r="807" spans="1:3" x14ac:dyDescent="0.2">
      <c r="A807" s="24"/>
      <c r="B807" s="24"/>
      <c r="C807" s="43" t="str">
        <f>(IF((COUNTBLANK(A807))=1,"",(IF((COUNTBLANK($C$4))=1,"",(IF((VLOOKUP($C$4,'Name Concatenation'!$A$1721:$B$1722,2,FALSE))=1,(A807&amp;" "&amp;B807),(B807&amp;", "&amp;A807)))))))</f>
        <v/>
      </c>
    </row>
    <row r="808" spans="1:3" x14ac:dyDescent="0.2">
      <c r="A808" s="24"/>
      <c r="B808" s="24"/>
      <c r="C808" s="43" t="str">
        <f>(IF((COUNTBLANK(A808))=1,"",(IF((COUNTBLANK($C$4))=1,"",(IF((VLOOKUP($C$4,'Name Concatenation'!$A$1721:$B$1722,2,FALSE))=1,(A808&amp;" "&amp;B808),(B808&amp;", "&amp;A808)))))))</f>
        <v/>
      </c>
    </row>
    <row r="809" spans="1:3" x14ac:dyDescent="0.2">
      <c r="A809" s="24"/>
      <c r="B809" s="24"/>
      <c r="C809" s="43" t="str">
        <f>(IF((COUNTBLANK(A809))=1,"",(IF((COUNTBLANK($C$4))=1,"",(IF((VLOOKUP($C$4,'Name Concatenation'!$A$1721:$B$1722,2,FALSE))=1,(A809&amp;" "&amp;B809),(B809&amp;", "&amp;A809)))))))</f>
        <v/>
      </c>
    </row>
    <row r="810" spans="1:3" x14ac:dyDescent="0.2">
      <c r="A810" s="24"/>
      <c r="B810" s="24"/>
      <c r="C810" s="43" t="str">
        <f>(IF((COUNTBLANK(A810))=1,"",(IF((COUNTBLANK($C$4))=1,"",(IF((VLOOKUP($C$4,'Name Concatenation'!$A$1721:$B$1722,2,FALSE))=1,(A810&amp;" "&amp;B810),(B810&amp;", "&amp;A810)))))))</f>
        <v/>
      </c>
    </row>
    <row r="811" spans="1:3" x14ac:dyDescent="0.2">
      <c r="A811" s="24"/>
      <c r="B811" s="24"/>
      <c r="C811" s="43" t="str">
        <f>(IF((COUNTBLANK(A811))=1,"",(IF((COUNTBLANK($C$4))=1,"",(IF((VLOOKUP($C$4,'Name Concatenation'!$A$1721:$B$1722,2,FALSE))=1,(A811&amp;" "&amp;B811),(B811&amp;", "&amp;A811)))))))</f>
        <v/>
      </c>
    </row>
    <row r="812" spans="1:3" x14ac:dyDescent="0.2">
      <c r="A812" s="24"/>
      <c r="B812" s="24"/>
      <c r="C812" s="43" t="str">
        <f>(IF((COUNTBLANK(A812))=1,"",(IF((COUNTBLANK($C$4))=1,"",(IF((VLOOKUP($C$4,'Name Concatenation'!$A$1721:$B$1722,2,FALSE))=1,(A812&amp;" "&amp;B812),(B812&amp;", "&amp;A812)))))))</f>
        <v/>
      </c>
    </row>
    <row r="813" spans="1:3" x14ac:dyDescent="0.2">
      <c r="A813" s="24"/>
      <c r="B813" s="24"/>
      <c r="C813" s="43" t="str">
        <f>(IF((COUNTBLANK(A813))=1,"",(IF((COUNTBLANK($C$4))=1,"",(IF((VLOOKUP($C$4,'Name Concatenation'!$A$1721:$B$1722,2,FALSE))=1,(A813&amp;" "&amp;B813),(B813&amp;", "&amp;A813)))))))</f>
        <v/>
      </c>
    </row>
    <row r="814" spans="1:3" x14ac:dyDescent="0.2">
      <c r="A814" s="24"/>
      <c r="B814" s="24"/>
      <c r="C814" s="43" t="str">
        <f>(IF((COUNTBLANK(A814))=1,"",(IF((COUNTBLANK($C$4))=1,"",(IF((VLOOKUP($C$4,'Name Concatenation'!$A$1721:$B$1722,2,FALSE))=1,(A814&amp;" "&amp;B814),(B814&amp;", "&amp;A814)))))))</f>
        <v/>
      </c>
    </row>
    <row r="815" spans="1:3" x14ac:dyDescent="0.2">
      <c r="A815" s="24"/>
      <c r="B815" s="24"/>
      <c r="C815" s="43" t="str">
        <f>(IF((COUNTBLANK(A815))=1,"",(IF((COUNTBLANK($C$4))=1,"",(IF((VLOOKUP($C$4,'Name Concatenation'!$A$1721:$B$1722,2,FALSE))=1,(A815&amp;" "&amp;B815),(B815&amp;", "&amp;A815)))))))</f>
        <v/>
      </c>
    </row>
    <row r="816" spans="1:3" x14ac:dyDescent="0.2">
      <c r="A816" s="24"/>
      <c r="B816" s="24"/>
      <c r="C816" s="43" t="str">
        <f>(IF((COUNTBLANK(A816))=1,"",(IF((COUNTBLANK($C$4))=1,"",(IF((VLOOKUP($C$4,'Name Concatenation'!$A$1721:$B$1722,2,FALSE))=1,(A816&amp;" "&amp;B816),(B816&amp;", "&amp;A816)))))))</f>
        <v/>
      </c>
    </row>
    <row r="817" spans="1:3" x14ac:dyDescent="0.2">
      <c r="A817" s="24"/>
      <c r="B817" s="24"/>
      <c r="C817" s="43" t="str">
        <f>(IF((COUNTBLANK(A817))=1,"",(IF((COUNTBLANK($C$4))=1,"",(IF((VLOOKUP($C$4,'Name Concatenation'!$A$1721:$B$1722,2,FALSE))=1,(A817&amp;" "&amp;B817),(B817&amp;", "&amp;A817)))))))</f>
        <v/>
      </c>
    </row>
    <row r="818" spans="1:3" x14ac:dyDescent="0.2">
      <c r="A818" s="24"/>
      <c r="B818" s="24"/>
      <c r="C818" s="43" t="str">
        <f>(IF((COUNTBLANK(A818))=1,"",(IF((COUNTBLANK($C$4))=1,"",(IF((VLOOKUP($C$4,'Name Concatenation'!$A$1721:$B$1722,2,FALSE))=1,(A818&amp;" "&amp;B818),(B818&amp;", "&amp;A818)))))))</f>
        <v/>
      </c>
    </row>
    <row r="819" spans="1:3" x14ac:dyDescent="0.2">
      <c r="A819" s="24"/>
      <c r="B819" s="24"/>
      <c r="C819" s="43" t="str">
        <f>(IF((COUNTBLANK(A819))=1,"",(IF((COUNTBLANK($C$4))=1,"",(IF((VLOOKUP($C$4,'Name Concatenation'!$A$1721:$B$1722,2,FALSE))=1,(A819&amp;" "&amp;B819),(B819&amp;", "&amp;A819)))))))</f>
        <v/>
      </c>
    </row>
    <row r="820" spans="1:3" x14ac:dyDescent="0.2">
      <c r="A820" s="24"/>
      <c r="B820" s="24"/>
      <c r="C820" s="43" t="str">
        <f>(IF((COUNTBLANK(A820))=1,"",(IF((COUNTBLANK($C$4))=1,"",(IF((VLOOKUP($C$4,'Name Concatenation'!$A$1721:$B$1722,2,FALSE))=1,(A820&amp;" "&amp;B820),(B820&amp;", "&amp;A820)))))))</f>
        <v/>
      </c>
    </row>
    <row r="821" spans="1:3" x14ac:dyDescent="0.2">
      <c r="A821" s="24"/>
      <c r="B821" s="24"/>
      <c r="C821" s="43" t="str">
        <f>(IF((COUNTBLANK(A821))=1,"",(IF((COUNTBLANK($C$4))=1,"",(IF((VLOOKUP($C$4,'Name Concatenation'!$A$1721:$B$1722,2,FALSE))=1,(A821&amp;" "&amp;B821),(B821&amp;", "&amp;A821)))))))</f>
        <v/>
      </c>
    </row>
    <row r="822" spans="1:3" x14ac:dyDescent="0.2">
      <c r="A822" s="24"/>
      <c r="B822" s="24"/>
      <c r="C822" s="43" t="str">
        <f>(IF((COUNTBLANK(A822))=1,"",(IF((COUNTBLANK($C$4))=1,"",(IF((VLOOKUP($C$4,'Name Concatenation'!$A$1721:$B$1722,2,FALSE))=1,(A822&amp;" "&amp;B822),(B822&amp;", "&amp;A822)))))))</f>
        <v/>
      </c>
    </row>
    <row r="823" spans="1:3" x14ac:dyDescent="0.2">
      <c r="A823" s="24"/>
      <c r="B823" s="24"/>
      <c r="C823" s="43" t="str">
        <f>(IF((COUNTBLANK(A823))=1,"",(IF((COUNTBLANK($C$4))=1,"",(IF((VLOOKUP($C$4,'Name Concatenation'!$A$1721:$B$1722,2,FALSE))=1,(A823&amp;" "&amp;B823),(B823&amp;", "&amp;A823)))))))</f>
        <v/>
      </c>
    </row>
    <row r="824" spans="1:3" x14ac:dyDescent="0.2">
      <c r="A824" s="24"/>
      <c r="B824" s="24"/>
      <c r="C824" s="43" t="str">
        <f>(IF((COUNTBLANK(A824))=1,"",(IF((COUNTBLANK($C$4))=1,"",(IF((VLOOKUP($C$4,'Name Concatenation'!$A$1721:$B$1722,2,FALSE))=1,(A824&amp;" "&amp;B824),(B824&amp;", "&amp;A824)))))))</f>
        <v/>
      </c>
    </row>
    <row r="825" spans="1:3" x14ac:dyDescent="0.2">
      <c r="A825" s="24"/>
      <c r="B825" s="24"/>
      <c r="C825" s="43" t="str">
        <f>(IF((COUNTBLANK(A825))=1,"",(IF((COUNTBLANK($C$4))=1,"",(IF((VLOOKUP($C$4,'Name Concatenation'!$A$1721:$B$1722,2,FALSE))=1,(A825&amp;" "&amp;B825),(B825&amp;", "&amp;A825)))))))</f>
        <v/>
      </c>
    </row>
    <row r="826" spans="1:3" x14ac:dyDescent="0.2">
      <c r="A826" s="24"/>
      <c r="B826" s="24"/>
      <c r="C826" s="43" t="str">
        <f>(IF((COUNTBLANK(A826))=1,"",(IF((COUNTBLANK($C$4))=1,"",(IF((VLOOKUP($C$4,'Name Concatenation'!$A$1721:$B$1722,2,FALSE))=1,(A826&amp;" "&amp;B826),(B826&amp;", "&amp;A826)))))))</f>
        <v/>
      </c>
    </row>
    <row r="827" spans="1:3" x14ac:dyDescent="0.2">
      <c r="A827" s="24"/>
      <c r="B827" s="24"/>
      <c r="C827" s="43" t="str">
        <f>(IF((COUNTBLANK(A827))=1,"",(IF((COUNTBLANK($C$4))=1,"",(IF((VLOOKUP($C$4,'Name Concatenation'!$A$1721:$B$1722,2,FALSE))=1,(A827&amp;" "&amp;B827),(B827&amp;", "&amp;A827)))))))</f>
        <v/>
      </c>
    </row>
    <row r="828" spans="1:3" x14ac:dyDescent="0.2">
      <c r="A828" s="24"/>
      <c r="B828" s="24"/>
      <c r="C828" s="43" t="str">
        <f>(IF((COUNTBLANK(A828))=1,"",(IF((COUNTBLANK($C$4))=1,"",(IF((VLOOKUP($C$4,'Name Concatenation'!$A$1721:$B$1722,2,FALSE))=1,(A828&amp;" "&amp;B828),(B828&amp;", "&amp;A828)))))))</f>
        <v/>
      </c>
    </row>
    <row r="829" spans="1:3" x14ac:dyDescent="0.2">
      <c r="A829" s="24"/>
      <c r="B829" s="24"/>
      <c r="C829" s="43" t="str">
        <f>(IF((COUNTBLANK(A829))=1,"",(IF((COUNTBLANK($C$4))=1,"",(IF((VLOOKUP($C$4,'Name Concatenation'!$A$1721:$B$1722,2,FALSE))=1,(A829&amp;" "&amp;B829),(B829&amp;", "&amp;A829)))))))</f>
        <v/>
      </c>
    </row>
    <row r="830" spans="1:3" x14ac:dyDescent="0.2">
      <c r="A830" s="24"/>
      <c r="B830" s="24"/>
      <c r="C830" s="43" t="str">
        <f>(IF((COUNTBLANK(A830))=1,"",(IF((COUNTBLANK($C$4))=1,"",(IF((VLOOKUP($C$4,'Name Concatenation'!$A$1721:$B$1722,2,FALSE))=1,(A830&amp;" "&amp;B830),(B830&amp;", "&amp;A830)))))))</f>
        <v/>
      </c>
    </row>
    <row r="831" spans="1:3" x14ac:dyDescent="0.2">
      <c r="A831" s="24"/>
      <c r="B831" s="24"/>
      <c r="C831" s="43" t="str">
        <f>(IF((COUNTBLANK(A831))=1,"",(IF((COUNTBLANK($C$4))=1,"",(IF((VLOOKUP($C$4,'Name Concatenation'!$A$1721:$B$1722,2,FALSE))=1,(A831&amp;" "&amp;B831),(B831&amp;", "&amp;A831)))))))</f>
        <v/>
      </c>
    </row>
    <row r="832" spans="1:3" x14ac:dyDescent="0.2">
      <c r="A832" s="24"/>
      <c r="B832" s="24"/>
      <c r="C832" s="43" t="str">
        <f>(IF((COUNTBLANK(A832))=1,"",(IF((COUNTBLANK($C$4))=1,"",(IF((VLOOKUP($C$4,'Name Concatenation'!$A$1721:$B$1722,2,FALSE))=1,(A832&amp;" "&amp;B832),(B832&amp;", "&amp;A832)))))))</f>
        <v/>
      </c>
    </row>
    <row r="833" spans="1:3" x14ac:dyDescent="0.2">
      <c r="A833" s="24"/>
      <c r="B833" s="24"/>
      <c r="C833" s="43" t="str">
        <f>(IF((COUNTBLANK(A833))=1,"",(IF((COUNTBLANK($C$4))=1,"",(IF((VLOOKUP($C$4,'Name Concatenation'!$A$1721:$B$1722,2,FALSE))=1,(A833&amp;" "&amp;B833),(B833&amp;", "&amp;A833)))))))</f>
        <v/>
      </c>
    </row>
    <row r="834" spans="1:3" x14ac:dyDescent="0.2">
      <c r="A834" s="24"/>
      <c r="B834" s="24"/>
      <c r="C834" s="43" t="str">
        <f>(IF((COUNTBLANK(A834))=1,"",(IF((COUNTBLANK($C$4))=1,"",(IF((VLOOKUP($C$4,'Name Concatenation'!$A$1721:$B$1722,2,FALSE))=1,(A834&amp;" "&amp;B834),(B834&amp;", "&amp;A834)))))))</f>
        <v/>
      </c>
    </row>
    <row r="835" spans="1:3" x14ac:dyDescent="0.2">
      <c r="A835" s="24"/>
      <c r="B835" s="24"/>
      <c r="C835" s="43" t="str">
        <f>(IF((COUNTBLANK(A835))=1,"",(IF((COUNTBLANK($C$4))=1,"",(IF((VLOOKUP($C$4,'Name Concatenation'!$A$1721:$B$1722,2,FALSE))=1,(A835&amp;" "&amp;B835),(B835&amp;", "&amp;A835)))))))</f>
        <v/>
      </c>
    </row>
    <row r="836" spans="1:3" x14ac:dyDescent="0.2">
      <c r="A836" s="24"/>
      <c r="B836" s="24"/>
      <c r="C836" s="43" t="str">
        <f>(IF((COUNTBLANK(A836))=1,"",(IF((COUNTBLANK($C$4))=1,"",(IF((VLOOKUP($C$4,'Name Concatenation'!$A$1721:$B$1722,2,FALSE))=1,(A836&amp;" "&amp;B836),(B836&amp;", "&amp;A836)))))))</f>
        <v/>
      </c>
    </row>
    <row r="837" spans="1:3" x14ac:dyDescent="0.2">
      <c r="A837" s="24"/>
      <c r="B837" s="24"/>
      <c r="C837" s="43" t="str">
        <f>(IF((COUNTBLANK(A837))=1,"",(IF((COUNTBLANK($C$4))=1,"",(IF((VLOOKUP($C$4,'Name Concatenation'!$A$1721:$B$1722,2,FALSE))=1,(A837&amp;" "&amp;B837),(B837&amp;", "&amp;A837)))))))</f>
        <v/>
      </c>
    </row>
    <row r="838" spans="1:3" x14ac:dyDescent="0.2">
      <c r="A838" s="24"/>
      <c r="B838" s="24"/>
      <c r="C838" s="43" t="str">
        <f>(IF((COUNTBLANK(A838))=1,"",(IF((COUNTBLANK($C$4))=1,"",(IF((VLOOKUP($C$4,'Name Concatenation'!$A$1721:$B$1722,2,FALSE))=1,(A838&amp;" "&amp;B838),(B838&amp;", "&amp;A838)))))))</f>
        <v/>
      </c>
    </row>
    <row r="839" spans="1:3" x14ac:dyDescent="0.2">
      <c r="A839" s="24"/>
      <c r="B839" s="24"/>
      <c r="C839" s="43" t="str">
        <f>(IF((COUNTBLANK(A839))=1,"",(IF((COUNTBLANK($C$4))=1,"",(IF((VLOOKUP($C$4,'Name Concatenation'!$A$1721:$B$1722,2,FALSE))=1,(A839&amp;" "&amp;B839),(B839&amp;", "&amp;A839)))))))</f>
        <v/>
      </c>
    </row>
    <row r="840" spans="1:3" x14ac:dyDescent="0.2">
      <c r="A840" s="24"/>
      <c r="B840" s="24"/>
      <c r="C840" s="43" t="str">
        <f>(IF((COUNTBLANK(A840))=1,"",(IF((COUNTBLANK($C$4))=1,"",(IF((VLOOKUP($C$4,'Name Concatenation'!$A$1721:$B$1722,2,FALSE))=1,(A840&amp;" "&amp;B840),(B840&amp;", "&amp;A840)))))))</f>
        <v/>
      </c>
    </row>
    <row r="841" spans="1:3" x14ac:dyDescent="0.2">
      <c r="A841" s="24"/>
      <c r="B841" s="24"/>
      <c r="C841" s="43" t="str">
        <f>(IF((COUNTBLANK(A841))=1,"",(IF((COUNTBLANK($C$4))=1,"",(IF((VLOOKUP($C$4,'Name Concatenation'!$A$1721:$B$1722,2,FALSE))=1,(A841&amp;" "&amp;B841),(B841&amp;", "&amp;A841)))))))</f>
        <v/>
      </c>
    </row>
    <row r="842" spans="1:3" x14ac:dyDescent="0.2">
      <c r="A842" s="24"/>
      <c r="B842" s="24"/>
      <c r="C842" s="43" t="str">
        <f>(IF((COUNTBLANK(A842))=1,"",(IF((COUNTBLANK($C$4))=1,"",(IF((VLOOKUP($C$4,'Name Concatenation'!$A$1721:$B$1722,2,FALSE))=1,(A842&amp;" "&amp;B842),(B842&amp;", "&amp;A842)))))))</f>
        <v/>
      </c>
    </row>
    <row r="843" spans="1:3" x14ac:dyDescent="0.2">
      <c r="A843" s="24"/>
      <c r="B843" s="24"/>
      <c r="C843" s="43" t="str">
        <f>(IF((COUNTBLANK(A843))=1,"",(IF((COUNTBLANK($C$4))=1,"",(IF((VLOOKUP($C$4,'Name Concatenation'!$A$1721:$B$1722,2,FALSE))=1,(A843&amp;" "&amp;B843),(B843&amp;", "&amp;A843)))))))</f>
        <v/>
      </c>
    </row>
    <row r="844" spans="1:3" x14ac:dyDescent="0.2">
      <c r="A844" s="24"/>
      <c r="B844" s="24"/>
      <c r="C844" s="43" t="str">
        <f>(IF((COUNTBLANK(A844))=1,"",(IF((COUNTBLANK($C$4))=1,"",(IF((VLOOKUP($C$4,'Name Concatenation'!$A$1721:$B$1722,2,FALSE))=1,(A844&amp;" "&amp;B844),(B844&amp;", "&amp;A844)))))))</f>
        <v/>
      </c>
    </row>
    <row r="845" spans="1:3" x14ac:dyDescent="0.2">
      <c r="A845" s="24"/>
      <c r="B845" s="24"/>
      <c r="C845" s="43" t="str">
        <f>(IF((COUNTBLANK(A845))=1,"",(IF((COUNTBLANK($C$4))=1,"",(IF((VLOOKUP($C$4,'Name Concatenation'!$A$1721:$B$1722,2,FALSE))=1,(A845&amp;" "&amp;B845),(B845&amp;", "&amp;A845)))))))</f>
        <v/>
      </c>
    </row>
    <row r="846" spans="1:3" x14ac:dyDescent="0.2">
      <c r="A846" s="24"/>
      <c r="B846" s="24"/>
      <c r="C846" s="43" t="str">
        <f>(IF((COUNTBLANK(A846))=1,"",(IF((COUNTBLANK($C$4))=1,"",(IF((VLOOKUP($C$4,'Name Concatenation'!$A$1721:$B$1722,2,FALSE))=1,(A846&amp;" "&amp;B846),(B846&amp;", "&amp;A846)))))))</f>
        <v/>
      </c>
    </row>
    <row r="847" spans="1:3" x14ac:dyDescent="0.2">
      <c r="A847" s="24"/>
      <c r="B847" s="24"/>
      <c r="C847" s="43" t="str">
        <f>(IF((COUNTBLANK(A847))=1,"",(IF((COUNTBLANK($C$4))=1,"",(IF((VLOOKUP($C$4,'Name Concatenation'!$A$1721:$B$1722,2,FALSE))=1,(A847&amp;" "&amp;B847),(B847&amp;", "&amp;A847)))))))</f>
        <v/>
      </c>
    </row>
    <row r="848" spans="1:3" x14ac:dyDescent="0.2">
      <c r="A848" s="24"/>
      <c r="B848" s="24"/>
      <c r="C848" s="43" t="str">
        <f>(IF((COUNTBLANK(A848))=1,"",(IF((COUNTBLANK($C$4))=1,"",(IF((VLOOKUP($C$4,'Name Concatenation'!$A$1721:$B$1722,2,FALSE))=1,(A848&amp;" "&amp;B848),(B848&amp;", "&amp;A848)))))))</f>
        <v/>
      </c>
    </row>
    <row r="849" spans="1:3" x14ac:dyDescent="0.2">
      <c r="A849" s="24"/>
      <c r="B849" s="24"/>
      <c r="C849" s="43" t="str">
        <f>(IF((COUNTBLANK(A849))=1,"",(IF((COUNTBLANK($C$4))=1,"",(IF((VLOOKUP($C$4,'Name Concatenation'!$A$1721:$B$1722,2,FALSE))=1,(A849&amp;" "&amp;B849),(B849&amp;", "&amp;A849)))))))</f>
        <v/>
      </c>
    </row>
    <row r="850" spans="1:3" x14ac:dyDescent="0.2">
      <c r="A850" s="24"/>
      <c r="B850" s="24"/>
      <c r="C850" s="43" t="str">
        <f>(IF((COUNTBLANK(A850))=1,"",(IF((COUNTBLANK($C$4))=1,"",(IF((VLOOKUP($C$4,'Name Concatenation'!$A$1721:$B$1722,2,FALSE))=1,(A850&amp;" "&amp;B850),(B850&amp;", "&amp;A850)))))))</f>
        <v/>
      </c>
    </row>
    <row r="851" spans="1:3" x14ac:dyDescent="0.2">
      <c r="A851" s="24"/>
      <c r="B851" s="24"/>
      <c r="C851" s="43" t="str">
        <f>(IF((COUNTBLANK(A851))=1,"",(IF((COUNTBLANK($C$4))=1,"",(IF((VLOOKUP($C$4,'Name Concatenation'!$A$1721:$B$1722,2,FALSE))=1,(A851&amp;" "&amp;B851),(B851&amp;", "&amp;A851)))))))</f>
        <v/>
      </c>
    </row>
    <row r="852" spans="1:3" x14ac:dyDescent="0.2">
      <c r="A852" s="24"/>
      <c r="B852" s="24"/>
      <c r="C852" s="43" t="str">
        <f>(IF((COUNTBLANK(A852))=1,"",(IF((COUNTBLANK($C$4))=1,"",(IF((VLOOKUP($C$4,'Name Concatenation'!$A$1721:$B$1722,2,FALSE))=1,(A852&amp;" "&amp;B852),(B852&amp;", "&amp;A852)))))))</f>
        <v/>
      </c>
    </row>
    <row r="853" spans="1:3" x14ac:dyDescent="0.2">
      <c r="A853" s="24"/>
      <c r="B853" s="24"/>
      <c r="C853" s="43" t="str">
        <f>(IF((COUNTBLANK(A853))=1,"",(IF((COUNTBLANK($C$4))=1,"",(IF((VLOOKUP($C$4,'Name Concatenation'!$A$1721:$B$1722,2,FALSE))=1,(A853&amp;" "&amp;B853),(B853&amp;", "&amp;A853)))))))</f>
        <v/>
      </c>
    </row>
    <row r="854" spans="1:3" x14ac:dyDescent="0.2">
      <c r="A854" s="24"/>
      <c r="B854" s="24"/>
      <c r="C854" s="43" t="str">
        <f>(IF((COUNTBLANK(A854))=1,"",(IF((COUNTBLANK($C$4))=1,"",(IF((VLOOKUP($C$4,'Name Concatenation'!$A$1721:$B$1722,2,FALSE))=1,(A854&amp;" "&amp;B854),(B854&amp;", "&amp;A854)))))))</f>
        <v/>
      </c>
    </row>
    <row r="855" spans="1:3" x14ac:dyDescent="0.2">
      <c r="A855" s="24"/>
      <c r="B855" s="24"/>
      <c r="C855" s="43" t="str">
        <f>(IF((COUNTBLANK(A855))=1,"",(IF((COUNTBLANK($C$4))=1,"",(IF((VLOOKUP($C$4,'Name Concatenation'!$A$1721:$B$1722,2,FALSE))=1,(A855&amp;" "&amp;B855),(B855&amp;", "&amp;A855)))))))</f>
        <v/>
      </c>
    </row>
    <row r="856" spans="1:3" x14ac:dyDescent="0.2">
      <c r="A856" s="24"/>
      <c r="B856" s="24"/>
      <c r="C856" s="43" t="str">
        <f>(IF((COUNTBLANK(A856))=1,"",(IF((COUNTBLANK($C$4))=1,"",(IF((VLOOKUP($C$4,'Name Concatenation'!$A$1721:$B$1722,2,FALSE))=1,(A856&amp;" "&amp;B856),(B856&amp;", "&amp;A856)))))))</f>
        <v/>
      </c>
    </row>
    <row r="857" spans="1:3" x14ac:dyDescent="0.2">
      <c r="A857" s="24"/>
      <c r="B857" s="24"/>
      <c r="C857" s="43" t="str">
        <f>(IF((COUNTBLANK(A857))=1,"",(IF((COUNTBLANK($C$4))=1,"",(IF((VLOOKUP($C$4,'Name Concatenation'!$A$1721:$B$1722,2,FALSE))=1,(A857&amp;" "&amp;B857),(B857&amp;", "&amp;A857)))))))</f>
        <v/>
      </c>
    </row>
    <row r="858" spans="1:3" x14ac:dyDescent="0.2">
      <c r="A858" s="24"/>
      <c r="B858" s="24"/>
      <c r="C858" s="43" t="str">
        <f>(IF((COUNTBLANK(A858))=1,"",(IF((COUNTBLANK($C$4))=1,"",(IF((VLOOKUP($C$4,'Name Concatenation'!$A$1721:$B$1722,2,FALSE))=1,(A858&amp;" "&amp;B858),(B858&amp;", "&amp;A858)))))))</f>
        <v/>
      </c>
    </row>
    <row r="859" spans="1:3" x14ac:dyDescent="0.2">
      <c r="A859" s="24"/>
      <c r="B859" s="24"/>
      <c r="C859" s="43" t="str">
        <f>(IF((COUNTBLANK(A859))=1,"",(IF((COUNTBLANK($C$4))=1,"",(IF((VLOOKUP($C$4,'Name Concatenation'!$A$1721:$B$1722,2,FALSE))=1,(A859&amp;" "&amp;B859),(B859&amp;", "&amp;A859)))))))</f>
        <v/>
      </c>
    </row>
    <row r="860" spans="1:3" x14ac:dyDescent="0.2">
      <c r="A860" s="24"/>
      <c r="B860" s="24"/>
      <c r="C860" s="43" t="str">
        <f>(IF((COUNTBLANK(A860))=1,"",(IF((COUNTBLANK($C$4))=1,"",(IF((VLOOKUP($C$4,'Name Concatenation'!$A$1721:$B$1722,2,FALSE))=1,(A860&amp;" "&amp;B860),(B860&amp;", "&amp;A860)))))))</f>
        <v/>
      </c>
    </row>
    <row r="861" spans="1:3" x14ac:dyDescent="0.2">
      <c r="A861" s="24"/>
      <c r="B861" s="24"/>
      <c r="C861" s="43" t="str">
        <f>(IF((COUNTBLANK(A861))=1,"",(IF((COUNTBLANK($C$4))=1,"",(IF((VLOOKUP($C$4,'Name Concatenation'!$A$1721:$B$1722,2,FALSE))=1,(A861&amp;" "&amp;B861),(B861&amp;", "&amp;A861)))))))</f>
        <v/>
      </c>
    </row>
    <row r="862" spans="1:3" x14ac:dyDescent="0.2">
      <c r="A862" s="24"/>
      <c r="B862" s="24"/>
      <c r="C862" s="43" t="str">
        <f>(IF((COUNTBLANK(A862))=1,"",(IF((COUNTBLANK($C$4))=1,"",(IF((VLOOKUP($C$4,'Name Concatenation'!$A$1721:$B$1722,2,FALSE))=1,(A862&amp;" "&amp;B862),(B862&amp;", "&amp;A862)))))))</f>
        <v/>
      </c>
    </row>
    <row r="863" spans="1:3" x14ac:dyDescent="0.2">
      <c r="A863" s="24"/>
      <c r="B863" s="24"/>
      <c r="C863" s="43" t="str">
        <f>(IF((COUNTBLANK(A863))=1,"",(IF((COUNTBLANK($C$4))=1,"",(IF((VLOOKUP($C$4,'Name Concatenation'!$A$1721:$B$1722,2,FALSE))=1,(A863&amp;" "&amp;B863),(B863&amp;", "&amp;A863)))))))</f>
        <v/>
      </c>
    </row>
    <row r="864" spans="1:3" x14ac:dyDescent="0.2">
      <c r="A864" s="24"/>
      <c r="B864" s="24"/>
      <c r="C864" s="43" t="str">
        <f>(IF((COUNTBLANK(A864))=1,"",(IF((COUNTBLANK($C$4))=1,"",(IF((VLOOKUP($C$4,'Name Concatenation'!$A$1721:$B$1722,2,FALSE))=1,(A864&amp;" "&amp;B864),(B864&amp;", "&amp;A864)))))))</f>
        <v/>
      </c>
    </row>
    <row r="865" spans="1:3" x14ac:dyDescent="0.2">
      <c r="A865" s="24"/>
      <c r="B865" s="24"/>
      <c r="C865" s="43" t="str">
        <f>(IF((COUNTBLANK(A865))=1,"",(IF((COUNTBLANK($C$4))=1,"",(IF((VLOOKUP($C$4,'Name Concatenation'!$A$1721:$B$1722,2,FALSE))=1,(A865&amp;" "&amp;B865),(B865&amp;", "&amp;A865)))))))</f>
        <v/>
      </c>
    </row>
    <row r="866" spans="1:3" x14ac:dyDescent="0.2">
      <c r="A866" s="24"/>
      <c r="B866" s="24"/>
      <c r="C866" s="43" t="str">
        <f>(IF((COUNTBLANK(A866))=1,"",(IF((COUNTBLANK($C$4))=1,"",(IF((VLOOKUP($C$4,'Name Concatenation'!$A$1721:$B$1722,2,FALSE))=1,(A866&amp;" "&amp;B866),(B866&amp;", "&amp;A866)))))))</f>
        <v/>
      </c>
    </row>
    <row r="867" spans="1:3" x14ac:dyDescent="0.2">
      <c r="A867" s="24"/>
      <c r="B867" s="24"/>
      <c r="C867" s="43" t="str">
        <f>(IF((COUNTBLANK(A867))=1,"",(IF((COUNTBLANK($C$4))=1,"",(IF((VLOOKUP($C$4,'Name Concatenation'!$A$1721:$B$1722,2,FALSE))=1,(A867&amp;" "&amp;B867),(B867&amp;", "&amp;A867)))))))</f>
        <v/>
      </c>
    </row>
    <row r="868" spans="1:3" x14ac:dyDescent="0.2">
      <c r="A868" s="24"/>
      <c r="B868" s="24"/>
      <c r="C868" s="43" t="str">
        <f>(IF((COUNTBLANK(A868))=1,"",(IF((COUNTBLANK($C$4))=1,"",(IF((VLOOKUP($C$4,'Name Concatenation'!$A$1721:$B$1722,2,FALSE))=1,(A868&amp;" "&amp;B868),(B868&amp;", "&amp;A868)))))))</f>
        <v/>
      </c>
    </row>
    <row r="869" spans="1:3" x14ac:dyDescent="0.2">
      <c r="A869" s="24"/>
      <c r="B869" s="24"/>
      <c r="C869" s="43" t="str">
        <f>(IF((COUNTBLANK(A869))=1,"",(IF((COUNTBLANK($C$4))=1,"",(IF((VLOOKUP($C$4,'Name Concatenation'!$A$1721:$B$1722,2,FALSE))=1,(A869&amp;" "&amp;B869),(B869&amp;", "&amp;A869)))))))</f>
        <v/>
      </c>
    </row>
    <row r="870" spans="1:3" x14ac:dyDescent="0.2">
      <c r="A870" s="24"/>
      <c r="B870" s="24"/>
      <c r="C870" s="43" t="str">
        <f>(IF((COUNTBLANK(A870))=1,"",(IF((COUNTBLANK($C$4))=1,"",(IF((VLOOKUP($C$4,'Name Concatenation'!$A$1721:$B$1722,2,FALSE))=1,(A870&amp;" "&amp;B870),(B870&amp;", "&amp;A870)))))))</f>
        <v/>
      </c>
    </row>
    <row r="871" spans="1:3" x14ac:dyDescent="0.2">
      <c r="A871" s="24"/>
      <c r="B871" s="24"/>
      <c r="C871" s="43" t="str">
        <f>(IF((COUNTBLANK(A871))=1,"",(IF((COUNTBLANK($C$4))=1,"",(IF((VLOOKUP($C$4,'Name Concatenation'!$A$1721:$B$1722,2,FALSE))=1,(A871&amp;" "&amp;B871),(B871&amp;", "&amp;A871)))))))</f>
        <v/>
      </c>
    </row>
    <row r="872" spans="1:3" x14ac:dyDescent="0.2">
      <c r="A872" s="24"/>
      <c r="B872" s="24"/>
      <c r="C872" s="43" t="str">
        <f>(IF((COUNTBLANK(A872))=1,"",(IF((COUNTBLANK($C$4))=1,"",(IF((VLOOKUP($C$4,'Name Concatenation'!$A$1721:$B$1722,2,FALSE))=1,(A872&amp;" "&amp;B872),(B872&amp;", "&amp;A872)))))))</f>
        <v/>
      </c>
    </row>
    <row r="873" spans="1:3" x14ac:dyDescent="0.2">
      <c r="A873" s="24"/>
      <c r="B873" s="24"/>
      <c r="C873" s="43" t="str">
        <f>(IF((COUNTBLANK(A873))=1,"",(IF((COUNTBLANK($C$4))=1,"",(IF((VLOOKUP($C$4,'Name Concatenation'!$A$1721:$B$1722,2,FALSE))=1,(A873&amp;" "&amp;B873),(B873&amp;", "&amp;A873)))))))</f>
        <v/>
      </c>
    </row>
    <row r="874" spans="1:3" x14ac:dyDescent="0.2">
      <c r="A874" s="24"/>
      <c r="B874" s="24"/>
      <c r="C874" s="43" t="str">
        <f>(IF((COUNTBLANK(A874))=1,"",(IF((COUNTBLANK($C$4))=1,"",(IF((VLOOKUP($C$4,'Name Concatenation'!$A$1721:$B$1722,2,FALSE))=1,(A874&amp;" "&amp;B874),(B874&amp;", "&amp;A874)))))))</f>
        <v/>
      </c>
    </row>
    <row r="875" spans="1:3" x14ac:dyDescent="0.2">
      <c r="A875" s="24"/>
      <c r="B875" s="24"/>
      <c r="C875" s="43" t="str">
        <f>(IF((COUNTBLANK(A875))=1,"",(IF((COUNTBLANK($C$4))=1,"",(IF((VLOOKUP($C$4,'Name Concatenation'!$A$1721:$B$1722,2,FALSE))=1,(A875&amp;" "&amp;B875),(B875&amp;", "&amp;A875)))))))</f>
        <v/>
      </c>
    </row>
    <row r="876" spans="1:3" x14ac:dyDescent="0.2">
      <c r="A876" s="24"/>
      <c r="B876" s="24"/>
      <c r="C876" s="43" t="str">
        <f>(IF((COUNTBLANK(A876))=1,"",(IF((COUNTBLANK($C$4))=1,"",(IF((VLOOKUP($C$4,'Name Concatenation'!$A$1721:$B$1722,2,FALSE))=1,(A876&amp;" "&amp;B876),(B876&amp;", "&amp;A876)))))))</f>
        <v/>
      </c>
    </row>
    <row r="877" spans="1:3" x14ac:dyDescent="0.2">
      <c r="A877" s="24"/>
      <c r="B877" s="24"/>
      <c r="C877" s="43" t="str">
        <f>(IF((COUNTBLANK(A877))=1,"",(IF((COUNTBLANK($C$4))=1,"",(IF((VLOOKUP($C$4,'Name Concatenation'!$A$1721:$B$1722,2,FALSE))=1,(A877&amp;" "&amp;B877),(B877&amp;", "&amp;A877)))))))</f>
        <v/>
      </c>
    </row>
    <row r="878" spans="1:3" x14ac:dyDescent="0.2">
      <c r="A878" s="24"/>
      <c r="B878" s="24"/>
      <c r="C878" s="43" t="str">
        <f>(IF((COUNTBLANK(A878))=1,"",(IF((COUNTBLANK($C$4))=1,"",(IF((VLOOKUP($C$4,'Name Concatenation'!$A$1721:$B$1722,2,FALSE))=1,(A878&amp;" "&amp;B878),(B878&amp;", "&amp;A878)))))))</f>
        <v/>
      </c>
    </row>
    <row r="879" spans="1:3" x14ac:dyDescent="0.2">
      <c r="A879" s="24"/>
      <c r="B879" s="24"/>
      <c r="C879" s="43" t="str">
        <f>(IF((COUNTBLANK(A879))=1,"",(IF((COUNTBLANK($C$4))=1,"",(IF((VLOOKUP($C$4,'Name Concatenation'!$A$1721:$B$1722,2,FALSE))=1,(A879&amp;" "&amp;B879),(B879&amp;", "&amp;A879)))))))</f>
        <v/>
      </c>
    </row>
    <row r="880" spans="1:3" x14ac:dyDescent="0.2">
      <c r="A880" s="24"/>
      <c r="B880" s="24"/>
      <c r="C880" s="43" t="str">
        <f>(IF((COUNTBLANK(A880))=1,"",(IF((COUNTBLANK($C$4))=1,"",(IF((VLOOKUP($C$4,'Name Concatenation'!$A$1721:$B$1722,2,FALSE))=1,(A880&amp;" "&amp;B880),(B880&amp;", "&amp;A880)))))))</f>
        <v/>
      </c>
    </row>
    <row r="881" spans="1:3" x14ac:dyDescent="0.2">
      <c r="A881" s="24"/>
      <c r="B881" s="24"/>
      <c r="C881" s="43" t="str">
        <f>(IF((COUNTBLANK(A881))=1,"",(IF((COUNTBLANK($C$4))=1,"",(IF((VLOOKUP($C$4,'Name Concatenation'!$A$1721:$B$1722,2,FALSE))=1,(A881&amp;" "&amp;B881),(B881&amp;", "&amp;A881)))))))</f>
        <v/>
      </c>
    </row>
    <row r="882" spans="1:3" x14ac:dyDescent="0.2">
      <c r="A882" s="24"/>
      <c r="B882" s="24"/>
      <c r="C882" s="43" t="str">
        <f>(IF((COUNTBLANK(A882))=1,"",(IF((COUNTBLANK($C$4))=1,"",(IF((VLOOKUP($C$4,'Name Concatenation'!$A$1721:$B$1722,2,FALSE))=1,(A882&amp;" "&amp;B882),(B882&amp;", "&amp;A882)))))))</f>
        <v/>
      </c>
    </row>
    <row r="883" spans="1:3" x14ac:dyDescent="0.2">
      <c r="A883" s="24"/>
      <c r="B883" s="24"/>
      <c r="C883" s="43" t="str">
        <f>(IF((COUNTBLANK(A883))=1,"",(IF((COUNTBLANK($C$4))=1,"",(IF((VLOOKUP($C$4,'Name Concatenation'!$A$1721:$B$1722,2,FALSE))=1,(A883&amp;" "&amp;B883),(B883&amp;", "&amp;A883)))))))</f>
        <v/>
      </c>
    </row>
    <row r="884" spans="1:3" x14ac:dyDescent="0.2">
      <c r="A884" s="24"/>
      <c r="B884" s="24"/>
      <c r="C884" s="43" t="str">
        <f>(IF((COUNTBLANK(A884))=1,"",(IF((COUNTBLANK($C$4))=1,"",(IF((VLOOKUP($C$4,'Name Concatenation'!$A$1721:$B$1722,2,FALSE))=1,(A884&amp;" "&amp;B884),(B884&amp;", "&amp;A884)))))))</f>
        <v/>
      </c>
    </row>
    <row r="885" spans="1:3" x14ac:dyDescent="0.2">
      <c r="A885" s="24"/>
      <c r="B885" s="24"/>
      <c r="C885" s="43" t="str">
        <f>(IF((COUNTBLANK(A885))=1,"",(IF((COUNTBLANK($C$4))=1,"",(IF((VLOOKUP($C$4,'Name Concatenation'!$A$1721:$B$1722,2,FALSE))=1,(A885&amp;" "&amp;B885),(B885&amp;", "&amp;A885)))))))</f>
        <v/>
      </c>
    </row>
    <row r="886" spans="1:3" x14ac:dyDescent="0.2">
      <c r="A886" s="24"/>
      <c r="B886" s="24"/>
      <c r="C886" s="43" t="str">
        <f>(IF((COUNTBLANK(A886))=1,"",(IF((COUNTBLANK($C$4))=1,"",(IF((VLOOKUP($C$4,'Name Concatenation'!$A$1721:$B$1722,2,FALSE))=1,(A886&amp;" "&amp;B886),(B886&amp;", "&amp;A886)))))))</f>
        <v/>
      </c>
    </row>
    <row r="887" spans="1:3" x14ac:dyDescent="0.2">
      <c r="A887" s="24"/>
      <c r="B887" s="24"/>
      <c r="C887" s="43" t="str">
        <f>(IF((COUNTBLANK(A887))=1,"",(IF((COUNTBLANK($C$4))=1,"",(IF((VLOOKUP($C$4,'Name Concatenation'!$A$1721:$B$1722,2,FALSE))=1,(A887&amp;" "&amp;B887),(B887&amp;", "&amp;A887)))))))</f>
        <v/>
      </c>
    </row>
    <row r="888" spans="1:3" x14ac:dyDescent="0.2">
      <c r="A888" s="24"/>
      <c r="B888" s="24"/>
      <c r="C888" s="43" t="str">
        <f>(IF((COUNTBLANK(A888))=1,"",(IF((COUNTBLANK($C$4))=1,"",(IF((VLOOKUP($C$4,'Name Concatenation'!$A$1721:$B$1722,2,FALSE))=1,(A888&amp;" "&amp;B888),(B888&amp;", "&amp;A888)))))))</f>
        <v/>
      </c>
    </row>
    <row r="889" spans="1:3" x14ac:dyDescent="0.2">
      <c r="A889" s="24"/>
      <c r="B889" s="24"/>
      <c r="C889" s="43" t="str">
        <f>(IF((COUNTBLANK(A889))=1,"",(IF((COUNTBLANK($C$4))=1,"",(IF((VLOOKUP($C$4,'Name Concatenation'!$A$1721:$B$1722,2,FALSE))=1,(A889&amp;" "&amp;B889),(B889&amp;", "&amp;A889)))))))</f>
        <v/>
      </c>
    </row>
    <row r="890" spans="1:3" x14ac:dyDescent="0.2">
      <c r="A890" s="24"/>
      <c r="B890" s="24"/>
      <c r="C890" s="43" t="str">
        <f>(IF((COUNTBLANK(A890))=1,"",(IF((COUNTBLANK($C$4))=1,"",(IF((VLOOKUP($C$4,'Name Concatenation'!$A$1721:$B$1722,2,FALSE))=1,(A890&amp;" "&amp;B890),(B890&amp;", "&amp;A890)))))))</f>
        <v/>
      </c>
    </row>
    <row r="891" spans="1:3" x14ac:dyDescent="0.2">
      <c r="A891" s="24"/>
      <c r="B891" s="24"/>
      <c r="C891" s="43" t="str">
        <f>(IF((COUNTBLANK(A891))=1,"",(IF((COUNTBLANK($C$4))=1,"",(IF((VLOOKUP($C$4,'Name Concatenation'!$A$1721:$B$1722,2,FALSE))=1,(A891&amp;" "&amp;B891),(B891&amp;", "&amp;A891)))))))</f>
        <v/>
      </c>
    </row>
    <row r="892" spans="1:3" x14ac:dyDescent="0.2">
      <c r="A892" s="24"/>
      <c r="B892" s="24"/>
      <c r="C892" s="43" t="str">
        <f>(IF((COUNTBLANK(A892))=1,"",(IF((COUNTBLANK($C$4))=1,"",(IF((VLOOKUP($C$4,'Name Concatenation'!$A$1721:$B$1722,2,FALSE))=1,(A892&amp;" "&amp;B892),(B892&amp;", "&amp;A892)))))))</f>
        <v/>
      </c>
    </row>
    <row r="893" spans="1:3" x14ac:dyDescent="0.2">
      <c r="A893" s="24"/>
      <c r="B893" s="24"/>
      <c r="C893" s="43" t="str">
        <f>(IF((COUNTBLANK(A893))=1,"",(IF((COUNTBLANK($C$4))=1,"",(IF((VLOOKUP($C$4,'Name Concatenation'!$A$1721:$B$1722,2,FALSE))=1,(A893&amp;" "&amp;B893),(B893&amp;", "&amp;A893)))))))</f>
        <v/>
      </c>
    </row>
    <row r="894" spans="1:3" x14ac:dyDescent="0.2">
      <c r="A894" s="24"/>
      <c r="B894" s="24"/>
      <c r="C894" s="43" t="str">
        <f>(IF((COUNTBLANK(A894))=1,"",(IF((COUNTBLANK($C$4))=1,"",(IF((VLOOKUP($C$4,'Name Concatenation'!$A$1721:$B$1722,2,FALSE))=1,(A894&amp;" "&amp;B894),(B894&amp;", "&amp;A894)))))))</f>
        <v/>
      </c>
    </row>
    <row r="895" spans="1:3" x14ac:dyDescent="0.2">
      <c r="A895" s="24"/>
      <c r="B895" s="24"/>
      <c r="C895" s="43" t="str">
        <f>(IF((COUNTBLANK(A895))=1,"",(IF((COUNTBLANK($C$4))=1,"",(IF((VLOOKUP($C$4,'Name Concatenation'!$A$1721:$B$1722,2,FALSE))=1,(A895&amp;" "&amp;B895),(B895&amp;", "&amp;A895)))))))</f>
        <v/>
      </c>
    </row>
    <row r="896" spans="1:3" x14ac:dyDescent="0.2">
      <c r="A896" s="24"/>
      <c r="B896" s="24"/>
      <c r="C896" s="43" t="str">
        <f>(IF((COUNTBLANK(A896))=1,"",(IF((COUNTBLANK($C$4))=1,"",(IF((VLOOKUP($C$4,'Name Concatenation'!$A$1721:$B$1722,2,FALSE))=1,(A896&amp;" "&amp;B896),(B896&amp;", "&amp;A896)))))))</f>
        <v/>
      </c>
    </row>
    <row r="897" spans="1:3" x14ac:dyDescent="0.2">
      <c r="A897" s="24"/>
      <c r="B897" s="24"/>
      <c r="C897" s="43" t="str">
        <f>(IF((COUNTBLANK(A897))=1,"",(IF((COUNTBLANK($C$4))=1,"",(IF((VLOOKUP($C$4,'Name Concatenation'!$A$1721:$B$1722,2,FALSE))=1,(A897&amp;" "&amp;B897),(B897&amp;", "&amp;A897)))))))</f>
        <v/>
      </c>
    </row>
    <row r="898" spans="1:3" x14ac:dyDescent="0.2">
      <c r="A898" s="24"/>
      <c r="B898" s="24"/>
      <c r="C898" s="43" t="str">
        <f>(IF((COUNTBLANK(A898))=1,"",(IF((COUNTBLANK($C$4))=1,"",(IF((VLOOKUP($C$4,'Name Concatenation'!$A$1721:$B$1722,2,FALSE))=1,(A898&amp;" "&amp;B898),(B898&amp;", "&amp;A898)))))))</f>
        <v/>
      </c>
    </row>
    <row r="899" spans="1:3" x14ac:dyDescent="0.2">
      <c r="A899" s="24"/>
      <c r="B899" s="24"/>
      <c r="C899" s="43" t="str">
        <f>(IF((COUNTBLANK(A899))=1,"",(IF((COUNTBLANK($C$4))=1,"",(IF((VLOOKUP($C$4,'Name Concatenation'!$A$1721:$B$1722,2,FALSE))=1,(A899&amp;" "&amp;B899),(B899&amp;", "&amp;A899)))))))</f>
        <v/>
      </c>
    </row>
    <row r="900" spans="1:3" x14ac:dyDescent="0.2">
      <c r="A900" s="24"/>
      <c r="B900" s="24"/>
      <c r="C900" s="43" t="str">
        <f>(IF((COUNTBLANK(A900))=1,"",(IF((COUNTBLANK($C$4))=1,"",(IF((VLOOKUP($C$4,'Name Concatenation'!$A$1721:$B$1722,2,FALSE))=1,(A900&amp;" "&amp;B900),(B900&amp;", "&amp;A900)))))))</f>
        <v/>
      </c>
    </row>
    <row r="901" spans="1:3" x14ac:dyDescent="0.2">
      <c r="A901" s="24"/>
      <c r="B901" s="24"/>
      <c r="C901" s="43" t="str">
        <f>(IF((COUNTBLANK(A901))=1,"",(IF((COUNTBLANK($C$4))=1,"",(IF((VLOOKUP($C$4,'Name Concatenation'!$A$1721:$B$1722,2,FALSE))=1,(A901&amp;" "&amp;B901),(B901&amp;", "&amp;A901)))))))</f>
        <v/>
      </c>
    </row>
    <row r="902" spans="1:3" x14ac:dyDescent="0.2">
      <c r="A902" s="24"/>
      <c r="B902" s="24"/>
      <c r="C902" s="43" t="str">
        <f>(IF((COUNTBLANK(A902))=1,"",(IF((COUNTBLANK($C$4))=1,"",(IF((VLOOKUP($C$4,'Name Concatenation'!$A$1721:$B$1722,2,FALSE))=1,(A902&amp;" "&amp;B902),(B902&amp;", "&amp;A902)))))))</f>
        <v/>
      </c>
    </row>
    <row r="903" spans="1:3" x14ac:dyDescent="0.2">
      <c r="A903" s="24"/>
      <c r="B903" s="24"/>
      <c r="C903" s="43" t="str">
        <f>(IF((COUNTBLANK(A903))=1,"",(IF((COUNTBLANK($C$4))=1,"",(IF((VLOOKUP($C$4,'Name Concatenation'!$A$1721:$B$1722,2,FALSE))=1,(A903&amp;" "&amp;B903),(B903&amp;", "&amp;A903)))))))</f>
        <v/>
      </c>
    </row>
    <row r="904" spans="1:3" x14ac:dyDescent="0.2">
      <c r="A904" s="24"/>
      <c r="B904" s="24"/>
      <c r="C904" s="43" t="str">
        <f>(IF((COUNTBLANK(A904))=1,"",(IF((COUNTBLANK($C$4))=1,"",(IF((VLOOKUP($C$4,'Name Concatenation'!$A$1721:$B$1722,2,FALSE))=1,(A904&amp;" "&amp;B904),(B904&amp;", "&amp;A904)))))))</f>
        <v/>
      </c>
    </row>
    <row r="905" spans="1:3" x14ac:dyDescent="0.2">
      <c r="A905" s="24"/>
      <c r="B905" s="24"/>
      <c r="C905" s="43" t="str">
        <f>(IF((COUNTBLANK(A905))=1,"",(IF((COUNTBLANK($C$4))=1,"",(IF((VLOOKUP($C$4,'Name Concatenation'!$A$1721:$B$1722,2,FALSE))=1,(A905&amp;" "&amp;B905),(B905&amp;", "&amp;A905)))))))</f>
        <v/>
      </c>
    </row>
    <row r="906" spans="1:3" x14ac:dyDescent="0.2">
      <c r="A906" s="24"/>
      <c r="B906" s="24"/>
      <c r="C906" s="43" t="str">
        <f>(IF((COUNTBLANK(A906))=1,"",(IF((COUNTBLANK($C$4))=1,"",(IF((VLOOKUP($C$4,'Name Concatenation'!$A$1721:$B$1722,2,FALSE))=1,(A906&amp;" "&amp;B906),(B906&amp;", "&amp;A906)))))))</f>
        <v/>
      </c>
    </row>
    <row r="907" spans="1:3" x14ac:dyDescent="0.2">
      <c r="A907" s="24"/>
      <c r="B907" s="24"/>
      <c r="C907" s="43" t="str">
        <f>(IF((COUNTBLANK(A907))=1,"",(IF((COUNTBLANK($C$4))=1,"",(IF((VLOOKUP($C$4,'Name Concatenation'!$A$1721:$B$1722,2,FALSE))=1,(A907&amp;" "&amp;B907),(B907&amp;", "&amp;A907)))))))</f>
        <v/>
      </c>
    </row>
    <row r="908" spans="1:3" x14ac:dyDescent="0.2">
      <c r="A908" s="24"/>
      <c r="B908" s="24"/>
      <c r="C908" s="43" t="str">
        <f>(IF((COUNTBLANK(A908))=1,"",(IF((COUNTBLANK($C$4))=1,"",(IF((VLOOKUP($C$4,'Name Concatenation'!$A$1721:$B$1722,2,FALSE))=1,(A908&amp;" "&amp;B908),(B908&amp;", "&amp;A908)))))))</f>
        <v/>
      </c>
    </row>
    <row r="909" spans="1:3" x14ac:dyDescent="0.2">
      <c r="A909" s="24"/>
      <c r="B909" s="24"/>
      <c r="C909" s="43" t="str">
        <f>(IF((COUNTBLANK(A909))=1,"",(IF((COUNTBLANK($C$4))=1,"",(IF((VLOOKUP($C$4,'Name Concatenation'!$A$1721:$B$1722,2,FALSE))=1,(A909&amp;" "&amp;B909),(B909&amp;", "&amp;A909)))))))</f>
        <v/>
      </c>
    </row>
    <row r="910" spans="1:3" x14ac:dyDescent="0.2">
      <c r="A910" s="24"/>
      <c r="B910" s="24"/>
      <c r="C910" s="43" t="str">
        <f>(IF((COUNTBLANK(A910))=1,"",(IF((COUNTBLANK($C$4))=1,"",(IF((VLOOKUP($C$4,'Name Concatenation'!$A$1721:$B$1722,2,FALSE))=1,(A910&amp;" "&amp;B910),(B910&amp;", "&amp;A910)))))))</f>
        <v/>
      </c>
    </row>
    <row r="911" spans="1:3" x14ac:dyDescent="0.2">
      <c r="A911" s="24"/>
      <c r="B911" s="24"/>
      <c r="C911" s="43" t="str">
        <f>(IF((COUNTBLANK(A911))=1,"",(IF((COUNTBLANK($C$4))=1,"",(IF((VLOOKUP($C$4,'Name Concatenation'!$A$1721:$B$1722,2,FALSE))=1,(A911&amp;" "&amp;B911),(B911&amp;", "&amp;A911)))))))</f>
        <v/>
      </c>
    </row>
    <row r="912" spans="1:3" x14ac:dyDescent="0.2">
      <c r="A912" s="24"/>
      <c r="B912" s="24"/>
      <c r="C912" s="43" t="str">
        <f>(IF((COUNTBLANK(A912))=1,"",(IF((COUNTBLANK($C$4))=1,"",(IF((VLOOKUP($C$4,'Name Concatenation'!$A$1721:$B$1722,2,FALSE))=1,(A912&amp;" "&amp;B912),(B912&amp;", "&amp;A912)))))))</f>
        <v/>
      </c>
    </row>
    <row r="913" spans="1:3" x14ac:dyDescent="0.2">
      <c r="A913" s="24"/>
      <c r="B913" s="24"/>
      <c r="C913" s="43" t="str">
        <f>(IF((COUNTBLANK(A913))=1,"",(IF((COUNTBLANK($C$4))=1,"",(IF((VLOOKUP($C$4,'Name Concatenation'!$A$1721:$B$1722,2,FALSE))=1,(A913&amp;" "&amp;B913),(B913&amp;", "&amp;A913)))))))</f>
        <v/>
      </c>
    </row>
    <row r="914" spans="1:3" x14ac:dyDescent="0.2">
      <c r="A914" s="24"/>
      <c r="B914" s="24"/>
      <c r="C914" s="43" t="str">
        <f>(IF((COUNTBLANK(A914))=1,"",(IF((COUNTBLANK($C$4))=1,"",(IF((VLOOKUP($C$4,'Name Concatenation'!$A$1721:$B$1722,2,FALSE))=1,(A914&amp;" "&amp;B914),(B914&amp;", "&amp;A914)))))))</f>
        <v/>
      </c>
    </row>
    <row r="915" spans="1:3" x14ac:dyDescent="0.2">
      <c r="A915" s="24"/>
      <c r="B915" s="24"/>
      <c r="C915" s="43" t="str">
        <f>(IF((COUNTBLANK(A915))=1,"",(IF((COUNTBLANK($C$4))=1,"",(IF((VLOOKUP($C$4,'Name Concatenation'!$A$1721:$B$1722,2,FALSE))=1,(A915&amp;" "&amp;B915),(B915&amp;", "&amp;A915)))))))</f>
        <v/>
      </c>
    </row>
    <row r="916" spans="1:3" x14ac:dyDescent="0.2">
      <c r="A916" s="24"/>
      <c r="B916" s="24"/>
      <c r="C916" s="43" t="str">
        <f>(IF((COUNTBLANK(A916))=1,"",(IF((COUNTBLANK($C$4))=1,"",(IF((VLOOKUP($C$4,'Name Concatenation'!$A$1721:$B$1722,2,FALSE))=1,(A916&amp;" "&amp;B916),(B916&amp;", "&amp;A916)))))))</f>
        <v/>
      </c>
    </row>
    <row r="917" spans="1:3" x14ac:dyDescent="0.2">
      <c r="A917" s="24"/>
      <c r="B917" s="24"/>
      <c r="C917" s="43" t="str">
        <f>(IF((COUNTBLANK(A917))=1,"",(IF((COUNTBLANK($C$4))=1,"",(IF((VLOOKUP($C$4,'Name Concatenation'!$A$1721:$B$1722,2,FALSE))=1,(A917&amp;" "&amp;B917),(B917&amp;", "&amp;A917)))))))</f>
        <v/>
      </c>
    </row>
    <row r="918" spans="1:3" x14ac:dyDescent="0.2">
      <c r="A918" s="24"/>
      <c r="B918" s="24"/>
      <c r="C918" s="43" t="str">
        <f>(IF((COUNTBLANK(A918))=1,"",(IF((COUNTBLANK($C$4))=1,"",(IF((VLOOKUP($C$4,'Name Concatenation'!$A$1721:$B$1722,2,FALSE))=1,(A918&amp;" "&amp;B918),(B918&amp;", "&amp;A918)))))))</f>
        <v/>
      </c>
    </row>
    <row r="919" spans="1:3" x14ac:dyDescent="0.2">
      <c r="A919" s="24"/>
      <c r="B919" s="24"/>
      <c r="C919" s="43" t="str">
        <f>(IF((COUNTBLANK(A919))=1,"",(IF((COUNTBLANK($C$4))=1,"",(IF((VLOOKUP($C$4,'Name Concatenation'!$A$1721:$B$1722,2,FALSE))=1,(A919&amp;" "&amp;B919),(B919&amp;", "&amp;A919)))))))</f>
        <v/>
      </c>
    </row>
    <row r="920" spans="1:3" x14ac:dyDescent="0.2">
      <c r="A920" s="24"/>
      <c r="B920" s="24"/>
      <c r="C920" s="43" t="str">
        <f>(IF((COUNTBLANK(A920))=1,"",(IF((COUNTBLANK($C$4))=1,"",(IF((VLOOKUP($C$4,'Name Concatenation'!$A$1721:$B$1722,2,FALSE))=1,(A920&amp;" "&amp;B920),(B920&amp;", "&amp;A920)))))))</f>
        <v/>
      </c>
    </row>
    <row r="921" spans="1:3" x14ac:dyDescent="0.2">
      <c r="A921" s="24"/>
      <c r="B921" s="24"/>
      <c r="C921" s="43" t="str">
        <f>(IF((COUNTBLANK(A921))=1,"",(IF((COUNTBLANK($C$4))=1,"",(IF((VLOOKUP($C$4,'Name Concatenation'!$A$1721:$B$1722,2,FALSE))=1,(A921&amp;" "&amp;B921),(B921&amp;", "&amp;A921)))))))</f>
        <v/>
      </c>
    </row>
    <row r="922" spans="1:3" x14ac:dyDescent="0.2">
      <c r="A922" s="24"/>
      <c r="B922" s="24"/>
      <c r="C922" s="43" t="str">
        <f>(IF((COUNTBLANK(A922))=1,"",(IF((COUNTBLANK($C$4))=1,"",(IF((VLOOKUP($C$4,'Name Concatenation'!$A$1721:$B$1722,2,FALSE))=1,(A922&amp;" "&amp;B922),(B922&amp;", "&amp;A922)))))))</f>
        <v/>
      </c>
    </row>
    <row r="923" spans="1:3" x14ac:dyDescent="0.2">
      <c r="A923" s="24"/>
      <c r="B923" s="24"/>
      <c r="C923" s="43" t="str">
        <f>(IF((COUNTBLANK(A923))=1,"",(IF((COUNTBLANK($C$4))=1,"",(IF((VLOOKUP($C$4,'Name Concatenation'!$A$1721:$B$1722,2,FALSE))=1,(A923&amp;" "&amp;B923),(B923&amp;", "&amp;A923)))))))</f>
        <v/>
      </c>
    </row>
    <row r="924" spans="1:3" x14ac:dyDescent="0.2">
      <c r="A924" s="24"/>
      <c r="B924" s="24"/>
      <c r="C924" s="43" t="str">
        <f>(IF((COUNTBLANK(A924))=1,"",(IF((COUNTBLANK($C$4))=1,"",(IF((VLOOKUP($C$4,'Name Concatenation'!$A$1721:$B$1722,2,FALSE))=1,(A924&amp;" "&amp;B924),(B924&amp;", "&amp;A924)))))))</f>
        <v/>
      </c>
    </row>
    <row r="925" spans="1:3" x14ac:dyDescent="0.2">
      <c r="A925" s="24"/>
      <c r="B925" s="24"/>
      <c r="C925" s="43" t="str">
        <f>(IF((COUNTBLANK(A925))=1,"",(IF((COUNTBLANK($C$4))=1,"",(IF((VLOOKUP($C$4,'Name Concatenation'!$A$1721:$B$1722,2,FALSE))=1,(A925&amp;" "&amp;B925),(B925&amp;", "&amp;A925)))))))</f>
        <v/>
      </c>
    </row>
    <row r="926" spans="1:3" x14ac:dyDescent="0.2">
      <c r="A926" s="24"/>
      <c r="B926" s="24"/>
      <c r="C926" s="43" t="str">
        <f>(IF((COUNTBLANK(A926))=1,"",(IF((COUNTBLANK($C$4))=1,"",(IF((VLOOKUP($C$4,'Name Concatenation'!$A$1721:$B$1722,2,FALSE))=1,(A926&amp;" "&amp;B926),(B926&amp;", "&amp;A926)))))))</f>
        <v/>
      </c>
    </row>
    <row r="927" spans="1:3" x14ac:dyDescent="0.2">
      <c r="A927" s="24"/>
      <c r="B927" s="24"/>
      <c r="C927" s="43" t="str">
        <f>(IF((COUNTBLANK(A927))=1,"",(IF((COUNTBLANK($C$4))=1,"",(IF((VLOOKUP($C$4,'Name Concatenation'!$A$1721:$B$1722,2,FALSE))=1,(A927&amp;" "&amp;B927),(B927&amp;", "&amp;A927)))))))</f>
        <v/>
      </c>
    </row>
    <row r="928" spans="1:3" x14ac:dyDescent="0.2">
      <c r="A928" s="24"/>
      <c r="B928" s="24"/>
      <c r="C928" s="43" t="str">
        <f>(IF((COUNTBLANK(A928))=1,"",(IF((COUNTBLANK($C$4))=1,"",(IF((VLOOKUP($C$4,'Name Concatenation'!$A$1721:$B$1722,2,FALSE))=1,(A928&amp;" "&amp;B928),(B928&amp;", "&amp;A928)))))))</f>
        <v/>
      </c>
    </row>
    <row r="929" spans="1:3" x14ac:dyDescent="0.2">
      <c r="A929" s="24"/>
      <c r="B929" s="24"/>
      <c r="C929" s="43" t="str">
        <f>(IF((COUNTBLANK(A929))=1,"",(IF((COUNTBLANK($C$4))=1,"",(IF((VLOOKUP($C$4,'Name Concatenation'!$A$1721:$B$1722,2,FALSE))=1,(A929&amp;" "&amp;B929),(B929&amp;", "&amp;A929)))))))</f>
        <v/>
      </c>
    </row>
    <row r="930" spans="1:3" x14ac:dyDescent="0.2">
      <c r="A930" s="24"/>
      <c r="B930" s="24"/>
      <c r="C930" s="43" t="str">
        <f>(IF((COUNTBLANK(A930))=1,"",(IF((COUNTBLANK($C$4))=1,"",(IF((VLOOKUP($C$4,'Name Concatenation'!$A$1721:$B$1722,2,FALSE))=1,(A930&amp;" "&amp;B930),(B930&amp;", "&amp;A930)))))))</f>
        <v/>
      </c>
    </row>
    <row r="931" spans="1:3" x14ac:dyDescent="0.2">
      <c r="A931" s="24"/>
      <c r="B931" s="24"/>
      <c r="C931" s="43" t="str">
        <f>(IF((COUNTBLANK(A931))=1,"",(IF((COUNTBLANK($C$4))=1,"",(IF((VLOOKUP($C$4,'Name Concatenation'!$A$1721:$B$1722,2,FALSE))=1,(A931&amp;" "&amp;B931),(B931&amp;", "&amp;A931)))))))</f>
        <v/>
      </c>
    </row>
    <row r="932" spans="1:3" x14ac:dyDescent="0.2">
      <c r="A932" s="24"/>
      <c r="B932" s="24"/>
      <c r="C932" s="43" t="str">
        <f>(IF((COUNTBLANK(A932))=1,"",(IF((COUNTBLANK($C$4))=1,"",(IF((VLOOKUP($C$4,'Name Concatenation'!$A$1721:$B$1722,2,FALSE))=1,(A932&amp;" "&amp;B932),(B932&amp;", "&amp;A932)))))))</f>
        <v/>
      </c>
    </row>
    <row r="933" spans="1:3" x14ac:dyDescent="0.2">
      <c r="A933" s="24"/>
      <c r="B933" s="24"/>
      <c r="C933" s="43" t="str">
        <f>(IF((COUNTBLANK(A933))=1,"",(IF((COUNTBLANK($C$4))=1,"",(IF((VLOOKUP($C$4,'Name Concatenation'!$A$1721:$B$1722,2,FALSE))=1,(A933&amp;" "&amp;B933),(B933&amp;", "&amp;A933)))))))</f>
        <v/>
      </c>
    </row>
    <row r="934" spans="1:3" x14ac:dyDescent="0.2">
      <c r="A934" s="24"/>
      <c r="B934" s="24"/>
      <c r="C934" s="43" t="str">
        <f>(IF((COUNTBLANK(A934))=1,"",(IF((COUNTBLANK($C$4))=1,"",(IF((VLOOKUP($C$4,'Name Concatenation'!$A$1721:$B$1722,2,FALSE))=1,(A934&amp;" "&amp;B934),(B934&amp;", "&amp;A934)))))))</f>
        <v/>
      </c>
    </row>
    <row r="935" spans="1:3" x14ac:dyDescent="0.2">
      <c r="A935" s="24"/>
      <c r="B935" s="24"/>
      <c r="C935" s="43" t="str">
        <f>(IF((COUNTBLANK(A935))=1,"",(IF((COUNTBLANK($C$4))=1,"",(IF((VLOOKUP($C$4,'Name Concatenation'!$A$1721:$B$1722,2,FALSE))=1,(A935&amp;" "&amp;B935),(B935&amp;", "&amp;A935)))))))</f>
        <v/>
      </c>
    </row>
    <row r="936" spans="1:3" x14ac:dyDescent="0.2">
      <c r="A936" s="24"/>
      <c r="B936" s="24"/>
      <c r="C936" s="43" t="str">
        <f>(IF((COUNTBLANK(A936))=1,"",(IF((COUNTBLANK($C$4))=1,"",(IF((VLOOKUP($C$4,'Name Concatenation'!$A$1721:$B$1722,2,FALSE))=1,(A936&amp;" "&amp;B936),(B936&amp;", "&amp;A936)))))))</f>
        <v/>
      </c>
    </row>
    <row r="937" spans="1:3" x14ac:dyDescent="0.2">
      <c r="A937" s="24"/>
      <c r="B937" s="24"/>
      <c r="C937" s="43" t="str">
        <f>(IF((COUNTBLANK(A937))=1,"",(IF((COUNTBLANK($C$4))=1,"",(IF((VLOOKUP($C$4,'Name Concatenation'!$A$1721:$B$1722,2,FALSE))=1,(A937&amp;" "&amp;B937),(B937&amp;", "&amp;A937)))))))</f>
        <v/>
      </c>
    </row>
    <row r="938" spans="1:3" x14ac:dyDescent="0.2">
      <c r="A938" s="24"/>
      <c r="B938" s="24"/>
      <c r="C938" s="43" t="str">
        <f>(IF((COUNTBLANK(A938))=1,"",(IF((COUNTBLANK($C$4))=1,"",(IF((VLOOKUP($C$4,'Name Concatenation'!$A$1721:$B$1722,2,FALSE))=1,(A938&amp;" "&amp;B938),(B938&amp;", "&amp;A938)))))))</f>
        <v/>
      </c>
    </row>
    <row r="939" spans="1:3" x14ac:dyDescent="0.2">
      <c r="A939" s="24"/>
      <c r="B939" s="24"/>
      <c r="C939" s="43" t="str">
        <f>(IF((COUNTBLANK(A939))=1,"",(IF((COUNTBLANK($C$4))=1,"",(IF((VLOOKUP($C$4,'Name Concatenation'!$A$1721:$B$1722,2,FALSE))=1,(A939&amp;" "&amp;B939),(B939&amp;", "&amp;A939)))))))</f>
        <v/>
      </c>
    </row>
    <row r="940" spans="1:3" x14ac:dyDescent="0.2">
      <c r="A940" s="24"/>
      <c r="B940" s="24"/>
      <c r="C940" s="43" t="str">
        <f>(IF((COUNTBLANK(A940))=1,"",(IF((COUNTBLANK($C$4))=1,"",(IF((VLOOKUP($C$4,'Name Concatenation'!$A$1721:$B$1722,2,FALSE))=1,(A940&amp;" "&amp;B940),(B940&amp;", "&amp;A940)))))))</f>
        <v/>
      </c>
    </row>
    <row r="941" spans="1:3" x14ac:dyDescent="0.2">
      <c r="A941" s="24"/>
      <c r="B941" s="24"/>
      <c r="C941" s="43" t="str">
        <f>(IF((COUNTBLANK(A941))=1,"",(IF((COUNTBLANK($C$4))=1,"",(IF((VLOOKUP($C$4,'Name Concatenation'!$A$1721:$B$1722,2,FALSE))=1,(A941&amp;" "&amp;B941),(B941&amp;", "&amp;A941)))))))</f>
        <v/>
      </c>
    </row>
    <row r="942" spans="1:3" x14ac:dyDescent="0.2">
      <c r="A942" s="24"/>
      <c r="B942" s="24"/>
      <c r="C942" s="43" t="str">
        <f>(IF((COUNTBLANK(A942))=1,"",(IF((COUNTBLANK($C$4))=1,"",(IF((VLOOKUP($C$4,'Name Concatenation'!$A$1721:$B$1722,2,FALSE))=1,(A942&amp;" "&amp;B942),(B942&amp;", "&amp;A942)))))))</f>
        <v/>
      </c>
    </row>
    <row r="943" spans="1:3" x14ac:dyDescent="0.2">
      <c r="A943" s="24"/>
      <c r="B943" s="24"/>
      <c r="C943" s="43" t="str">
        <f>(IF((COUNTBLANK(A943))=1,"",(IF((COUNTBLANK($C$4))=1,"",(IF((VLOOKUP($C$4,'Name Concatenation'!$A$1721:$B$1722,2,FALSE))=1,(A943&amp;" "&amp;B943),(B943&amp;", "&amp;A943)))))))</f>
        <v/>
      </c>
    </row>
    <row r="944" spans="1:3" x14ac:dyDescent="0.2">
      <c r="A944" s="24"/>
      <c r="B944" s="24"/>
      <c r="C944" s="43" t="str">
        <f>(IF((COUNTBLANK(A944))=1,"",(IF((COUNTBLANK($C$4))=1,"",(IF((VLOOKUP($C$4,'Name Concatenation'!$A$1721:$B$1722,2,FALSE))=1,(A944&amp;" "&amp;B944),(B944&amp;", "&amp;A944)))))))</f>
        <v/>
      </c>
    </row>
    <row r="945" spans="1:3" x14ac:dyDescent="0.2">
      <c r="A945" s="24"/>
      <c r="B945" s="24"/>
      <c r="C945" s="43" t="str">
        <f>(IF((COUNTBLANK(A945))=1,"",(IF((COUNTBLANK($C$4))=1,"",(IF((VLOOKUP($C$4,'Name Concatenation'!$A$1721:$B$1722,2,FALSE))=1,(A945&amp;" "&amp;B945),(B945&amp;", "&amp;A945)))))))</f>
        <v/>
      </c>
    </row>
    <row r="946" spans="1:3" x14ac:dyDescent="0.2">
      <c r="A946" s="24"/>
      <c r="B946" s="24"/>
      <c r="C946" s="43" t="str">
        <f>(IF((COUNTBLANK(A946))=1,"",(IF((COUNTBLANK($C$4))=1,"",(IF((VLOOKUP($C$4,'Name Concatenation'!$A$1721:$B$1722,2,FALSE))=1,(A946&amp;" "&amp;B946),(B946&amp;", "&amp;A946)))))))</f>
        <v/>
      </c>
    </row>
    <row r="947" spans="1:3" x14ac:dyDescent="0.2">
      <c r="A947" s="24"/>
      <c r="B947" s="24"/>
      <c r="C947" s="43" t="str">
        <f>(IF((COUNTBLANK(A947))=1,"",(IF((COUNTBLANK($C$4))=1,"",(IF((VLOOKUP($C$4,'Name Concatenation'!$A$1721:$B$1722,2,FALSE))=1,(A947&amp;" "&amp;B947),(B947&amp;", "&amp;A947)))))))</f>
        <v/>
      </c>
    </row>
    <row r="948" spans="1:3" x14ac:dyDescent="0.2">
      <c r="A948" s="24"/>
      <c r="B948" s="24"/>
      <c r="C948" s="43" t="str">
        <f>(IF((COUNTBLANK(A948))=1,"",(IF((COUNTBLANK($C$4))=1,"",(IF((VLOOKUP($C$4,'Name Concatenation'!$A$1721:$B$1722,2,FALSE))=1,(A948&amp;" "&amp;B948),(B948&amp;", "&amp;A948)))))))</f>
        <v/>
      </c>
    </row>
    <row r="949" spans="1:3" x14ac:dyDescent="0.2">
      <c r="A949" s="24"/>
      <c r="B949" s="24"/>
      <c r="C949" s="43" t="str">
        <f>(IF((COUNTBLANK(A949))=1,"",(IF((COUNTBLANK($C$4))=1,"",(IF((VLOOKUP($C$4,'Name Concatenation'!$A$1721:$B$1722,2,FALSE))=1,(A949&amp;" "&amp;B949),(B949&amp;", "&amp;A949)))))))</f>
        <v/>
      </c>
    </row>
    <row r="950" spans="1:3" x14ac:dyDescent="0.2">
      <c r="A950" s="24"/>
      <c r="B950" s="24"/>
      <c r="C950" s="43" t="str">
        <f>(IF((COUNTBLANK(A950))=1,"",(IF((COUNTBLANK($C$4))=1,"",(IF((VLOOKUP($C$4,'Name Concatenation'!$A$1721:$B$1722,2,FALSE))=1,(A950&amp;" "&amp;B950),(B950&amp;", "&amp;A950)))))))</f>
        <v/>
      </c>
    </row>
    <row r="951" spans="1:3" x14ac:dyDescent="0.2">
      <c r="A951" s="24"/>
      <c r="B951" s="24"/>
      <c r="C951" s="43" t="str">
        <f>(IF((COUNTBLANK(A951))=1,"",(IF((COUNTBLANK($C$4))=1,"",(IF((VLOOKUP($C$4,'Name Concatenation'!$A$1721:$B$1722,2,FALSE))=1,(A951&amp;" "&amp;B951),(B951&amp;", "&amp;A951)))))))</f>
        <v/>
      </c>
    </row>
    <row r="952" spans="1:3" x14ac:dyDescent="0.2">
      <c r="A952" s="24"/>
      <c r="B952" s="24"/>
      <c r="C952" s="43" t="str">
        <f>(IF((COUNTBLANK(A952))=1,"",(IF((COUNTBLANK($C$4))=1,"",(IF((VLOOKUP($C$4,'Name Concatenation'!$A$1721:$B$1722,2,FALSE))=1,(A952&amp;" "&amp;B952),(B952&amp;", "&amp;A952)))))))</f>
        <v/>
      </c>
    </row>
    <row r="953" spans="1:3" x14ac:dyDescent="0.2">
      <c r="A953" s="24"/>
      <c r="B953" s="24"/>
      <c r="C953" s="43" t="str">
        <f>(IF((COUNTBLANK(A953))=1,"",(IF((COUNTBLANK($C$4))=1,"",(IF((VLOOKUP($C$4,'Name Concatenation'!$A$1721:$B$1722,2,FALSE))=1,(A953&amp;" "&amp;B953),(B953&amp;", "&amp;A953)))))))</f>
        <v/>
      </c>
    </row>
    <row r="954" spans="1:3" x14ac:dyDescent="0.2">
      <c r="A954" s="24"/>
      <c r="B954" s="24"/>
      <c r="C954" s="43" t="str">
        <f>(IF((COUNTBLANK(A954))=1,"",(IF((COUNTBLANK($C$4))=1,"",(IF((VLOOKUP($C$4,'Name Concatenation'!$A$1721:$B$1722,2,FALSE))=1,(A954&amp;" "&amp;B954),(B954&amp;", "&amp;A954)))))))</f>
        <v/>
      </c>
    </row>
    <row r="955" spans="1:3" x14ac:dyDescent="0.2">
      <c r="A955" s="24"/>
      <c r="B955" s="24"/>
      <c r="C955" s="43" t="str">
        <f>(IF((COUNTBLANK(A955))=1,"",(IF((COUNTBLANK($C$4))=1,"",(IF((VLOOKUP($C$4,'Name Concatenation'!$A$1721:$B$1722,2,FALSE))=1,(A955&amp;" "&amp;B955),(B955&amp;", "&amp;A955)))))))</f>
        <v/>
      </c>
    </row>
    <row r="956" spans="1:3" x14ac:dyDescent="0.2">
      <c r="A956" s="24"/>
      <c r="B956" s="24"/>
      <c r="C956" s="43" t="str">
        <f>(IF((COUNTBLANK(A956))=1,"",(IF((COUNTBLANK($C$4))=1,"",(IF((VLOOKUP($C$4,'Name Concatenation'!$A$1721:$B$1722,2,FALSE))=1,(A956&amp;" "&amp;B956),(B956&amp;", "&amp;A956)))))))</f>
        <v/>
      </c>
    </row>
    <row r="957" spans="1:3" x14ac:dyDescent="0.2">
      <c r="A957" s="24"/>
      <c r="B957" s="24"/>
      <c r="C957" s="43" t="str">
        <f>(IF((COUNTBLANK(A957))=1,"",(IF((COUNTBLANK($C$4))=1,"",(IF((VLOOKUP($C$4,'Name Concatenation'!$A$1721:$B$1722,2,FALSE))=1,(A957&amp;" "&amp;B957),(B957&amp;", "&amp;A957)))))))</f>
        <v/>
      </c>
    </row>
    <row r="958" spans="1:3" x14ac:dyDescent="0.2">
      <c r="A958" s="24"/>
      <c r="B958" s="24"/>
      <c r="C958" s="43" t="str">
        <f>(IF((COUNTBLANK(A958))=1,"",(IF((COUNTBLANK($C$4))=1,"",(IF((VLOOKUP($C$4,'Name Concatenation'!$A$1721:$B$1722,2,FALSE))=1,(A958&amp;" "&amp;B958),(B958&amp;", "&amp;A958)))))))</f>
        <v/>
      </c>
    </row>
    <row r="959" spans="1:3" x14ac:dyDescent="0.2">
      <c r="A959" s="24"/>
      <c r="B959" s="24"/>
      <c r="C959" s="43" t="str">
        <f>(IF((COUNTBLANK(A959))=1,"",(IF((COUNTBLANK($C$4))=1,"",(IF((VLOOKUP($C$4,'Name Concatenation'!$A$1721:$B$1722,2,FALSE))=1,(A959&amp;" "&amp;B959),(B959&amp;", "&amp;A959)))))))</f>
        <v/>
      </c>
    </row>
    <row r="960" spans="1:3" x14ac:dyDescent="0.2">
      <c r="A960" s="24"/>
      <c r="B960" s="24"/>
      <c r="C960" s="43" t="str">
        <f>(IF((COUNTBLANK(A960))=1,"",(IF((COUNTBLANK($C$4))=1,"",(IF((VLOOKUP($C$4,'Name Concatenation'!$A$1721:$B$1722,2,FALSE))=1,(A960&amp;" "&amp;B960),(B960&amp;", "&amp;A960)))))))</f>
        <v/>
      </c>
    </row>
    <row r="961" spans="1:3" x14ac:dyDescent="0.2">
      <c r="A961" s="24"/>
      <c r="B961" s="24"/>
      <c r="C961" s="43" t="str">
        <f>(IF((COUNTBLANK(A961))=1,"",(IF((COUNTBLANK($C$4))=1,"",(IF((VLOOKUP($C$4,'Name Concatenation'!$A$1721:$B$1722,2,FALSE))=1,(A961&amp;" "&amp;B961),(B961&amp;", "&amp;A961)))))))</f>
        <v/>
      </c>
    </row>
    <row r="962" spans="1:3" x14ac:dyDescent="0.2">
      <c r="A962" s="24"/>
      <c r="B962" s="24"/>
      <c r="C962" s="43" t="str">
        <f>(IF((COUNTBLANK(A962))=1,"",(IF((COUNTBLANK($C$4))=1,"",(IF((VLOOKUP($C$4,'Name Concatenation'!$A$1721:$B$1722,2,FALSE))=1,(A962&amp;" "&amp;B962),(B962&amp;", "&amp;A962)))))))</f>
        <v/>
      </c>
    </row>
    <row r="963" spans="1:3" x14ac:dyDescent="0.2">
      <c r="A963" s="24"/>
      <c r="B963" s="24"/>
      <c r="C963" s="43" t="str">
        <f>(IF((COUNTBLANK(A963))=1,"",(IF((COUNTBLANK($C$4))=1,"",(IF((VLOOKUP($C$4,'Name Concatenation'!$A$1721:$B$1722,2,FALSE))=1,(A963&amp;" "&amp;B963),(B963&amp;", "&amp;A963)))))))</f>
        <v/>
      </c>
    </row>
    <row r="964" spans="1:3" x14ac:dyDescent="0.2">
      <c r="A964" s="24"/>
      <c r="B964" s="24"/>
      <c r="C964" s="43" t="str">
        <f>(IF((COUNTBLANK(A964))=1,"",(IF((COUNTBLANK($C$4))=1,"",(IF((VLOOKUP($C$4,'Name Concatenation'!$A$1721:$B$1722,2,FALSE))=1,(A964&amp;" "&amp;B964),(B964&amp;", "&amp;A964)))))))</f>
        <v/>
      </c>
    </row>
    <row r="965" spans="1:3" x14ac:dyDescent="0.2">
      <c r="A965" s="24"/>
      <c r="B965" s="24"/>
      <c r="C965" s="43" t="str">
        <f>(IF((COUNTBLANK(A965))=1,"",(IF((COUNTBLANK($C$4))=1,"",(IF((VLOOKUP($C$4,'Name Concatenation'!$A$1721:$B$1722,2,FALSE))=1,(A965&amp;" "&amp;B965),(B965&amp;", "&amp;A965)))))))</f>
        <v/>
      </c>
    </row>
    <row r="966" spans="1:3" x14ac:dyDescent="0.2">
      <c r="A966" s="24"/>
      <c r="B966" s="24"/>
      <c r="C966" s="43" t="str">
        <f>(IF((COUNTBLANK(A966))=1,"",(IF((COUNTBLANK($C$4))=1,"",(IF((VLOOKUP($C$4,'Name Concatenation'!$A$1721:$B$1722,2,FALSE))=1,(A966&amp;" "&amp;B966),(B966&amp;", "&amp;A966)))))))</f>
        <v/>
      </c>
    </row>
    <row r="967" spans="1:3" x14ac:dyDescent="0.2">
      <c r="A967" s="24"/>
      <c r="B967" s="24"/>
      <c r="C967" s="43" t="str">
        <f>(IF((COUNTBLANK(A967))=1,"",(IF((COUNTBLANK($C$4))=1,"",(IF((VLOOKUP($C$4,'Name Concatenation'!$A$1721:$B$1722,2,FALSE))=1,(A967&amp;" "&amp;B967),(B967&amp;", "&amp;A967)))))))</f>
        <v/>
      </c>
    </row>
    <row r="968" spans="1:3" x14ac:dyDescent="0.2">
      <c r="A968" s="24"/>
      <c r="B968" s="24"/>
      <c r="C968" s="43" t="str">
        <f>(IF((COUNTBLANK(A968))=1,"",(IF((COUNTBLANK($C$4))=1,"",(IF((VLOOKUP($C$4,'Name Concatenation'!$A$1721:$B$1722,2,FALSE))=1,(A968&amp;" "&amp;B968),(B968&amp;", "&amp;A968)))))))</f>
        <v/>
      </c>
    </row>
    <row r="969" spans="1:3" x14ac:dyDescent="0.2">
      <c r="A969" s="24"/>
      <c r="B969" s="24"/>
      <c r="C969" s="43" t="str">
        <f>(IF((COUNTBLANK(A969))=1,"",(IF((COUNTBLANK($C$4))=1,"",(IF((VLOOKUP($C$4,'Name Concatenation'!$A$1721:$B$1722,2,FALSE))=1,(A969&amp;" "&amp;B969),(B969&amp;", "&amp;A969)))))))</f>
        <v/>
      </c>
    </row>
    <row r="970" spans="1:3" x14ac:dyDescent="0.2">
      <c r="A970" s="24"/>
      <c r="B970" s="24"/>
      <c r="C970" s="43" t="str">
        <f>(IF((COUNTBLANK(A970))=1,"",(IF((COUNTBLANK($C$4))=1,"",(IF((VLOOKUP($C$4,'Name Concatenation'!$A$1721:$B$1722,2,FALSE))=1,(A970&amp;" "&amp;B970),(B970&amp;", "&amp;A970)))))))</f>
        <v/>
      </c>
    </row>
    <row r="971" spans="1:3" x14ac:dyDescent="0.2">
      <c r="A971" s="24"/>
      <c r="B971" s="24"/>
      <c r="C971" s="43" t="str">
        <f>(IF((COUNTBLANK(A971))=1,"",(IF((COUNTBLANK($C$4))=1,"",(IF((VLOOKUP($C$4,'Name Concatenation'!$A$1721:$B$1722,2,FALSE))=1,(A971&amp;" "&amp;B971),(B971&amp;", "&amp;A971)))))))</f>
        <v/>
      </c>
    </row>
    <row r="972" spans="1:3" x14ac:dyDescent="0.2">
      <c r="A972" s="24"/>
      <c r="B972" s="24"/>
      <c r="C972" s="43" t="str">
        <f>(IF((COUNTBLANK(A972))=1,"",(IF((COUNTBLANK($C$4))=1,"",(IF((VLOOKUP($C$4,'Name Concatenation'!$A$1721:$B$1722,2,FALSE))=1,(A972&amp;" "&amp;B972),(B972&amp;", "&amp;A972)))))))</f>
        <v/>
      </c>
    </row>
    <row r="973" spans="1:3" x14ac:dyDescent="0.2">
      <c r="A973" s="24"/>
      <c r="B973" s="24"/>
      <c r="C973" s="43" t="str">
        <f>(IF((COUNTBLANK(A973))=1,"",(IF((COUNTBLANK($C$4))=1,"",(IF((VLOOKUP($C$4,'Name Concatenation'!$A$1721:$B$1722,2,FALSE))=1,(A973&amp;" "&amp;B973),(B973&amp;", "&amp;A973)))))))</f>
        <v/>
      </c>
    </row>
    <row r="974" spans="1:3" x14ac:dyDescent="0.2">
      <c r="A974" s="24"/>
      <c r="B974" s="24"/>
      <c r="C974" s="43" t="str">
        <f>(IF((COUNTBLANK(A974))=1,"",(IF((COUNTBLANK($C$4))=1,"",(IF((VLOOKUP($C$4,'Name Concatenation'!$A$1721:$B$1722,2,FALSE))=1,(A974&amp;" "&amp;B974),(B974&amp;", "&amp;A974)))))))</f>
        <v/>
      </c>
    </row>
    <row r="975" spans="1:3" x14ac:dyDescent="0.2">
      <c r="A975" s="24"/>
      <c r="B975" s="24"/>
      <c r="C975" s="43" t="str">
        <f>(IF((COUNTBLANK(A975))=1,"",(IF((COUNTBLANK($C$4))=1,"",(IF((VLOOKUP($C$4,'Name Concatenation'!$A$1721:$B$1722,2,FALSE))=1,(A975&amp;" "&amp;B975),(B975&amp;", "&amp;A975)))))))</f>
        <v/>
      </c>
    </row>
    <row r="976" spans="1:3" x14ac:dyDescent="0.2">
      <c r="A976" s="24"/>
      <c r="B976" s="24"/>
      <c r="C976" s="43" t="str">
        <f>(IF((COUNTBLANK(A976))=1,"",(IF((COUNTBLANK($C$4))=1,"",(IF((VLOOKUP($C$4,'Name Concatenation'!$A$1721:$B$1722,2,FALSE))=1,(A976&amp;" "&amp;B976),(B976&amp;", "&amp;A976)))))))</f>
        <v/>
      </c>
    </row>
    <row r="977" spans="1:3" x14ac:dyDescent="0.2">
      <c r="A977" s="24"/>
      <c r="B977" s="24"/>
      <c r="C977" s="43" t="str">
        <f>(IF((COUNTBLANK(A977))=1,"",(IF((COUNTBLANK($C$4))=1,"",(IF((VLOOKUP($C$4,'Name Concatenation'!$A$1721:$B$1722,2,FALSE))=1,(A977&amp;" "&amp;B977),(B977&amp;", "&amp;A977)))))))</f>
        <v/>
      </c>
    </row>
    <row r="978" spans="1:3" x14ac:dyDescent="0.2">
      <c r="A978" s="24"/>
      <c r="B978" s="24"/>
      <c r="C978" s="43" t="str">
        <f>(IF((COUNTBLANK(A978))=1,"",(IF((COUNTBLANK($C$4))=1,"",(IF((VLOOKUP($C$4,'Name Concatenation'!$A$1721:$B$1722,2,FALSE))=1,(A978&amp;" "&amp;B978),(B978&amp;", "&amp;A978)))))))</f>
        <v/>
      </c>
    </row>
    <row r="979" spans="1:3" x14ac:dyDescent="0.2">
      <c r="A979" s="24"/>
      <c r="B979" s="24"/>
      <c r="C979" s="43" t="str">
        <f>(IF((COUNTBLANK(A979))=1,"",(IF((COUNTBLANK($C$4))=1,"",(IF((VLOOKUP($C$4,'Name Concatenation'!$A$1721:$B$1722,2,FALSE))=1,(A979&amp;" "&amp;B979),(B979&amp;", "&amp;A979)))))))</f>
        <v/>
      </c>
    </row>
    <row r="980" spans="1:3" x14ac:dyDescent="0.2">
      <c r="A980" s="24"/>
      <c r="B980" s="24"/>
      <c r="C980" s="43" t="str">
        <f>(IF((COUNTBLANK(A980))=1,"",(IF((COUNTBLANK($C$4))=1,"",(IF((VLOOKUP($C$4,'Name Concatenation'!$A$1721:$B$1722,2,FALSE))=1,(A980&amp;" "&amp;B980),(B980&amp;", "&amp;A980)))))))</f>
        <v/>
      </c>
    </row>
    <row r="981" spans="1:3" x14ac:dyDescent="0.2">
      <c r="A981" s="24"/>
      <c r="B981" s="24"/>
      <c r="C981" s="43" t="str">
        <f>(IF((COUNTBLANK(A981))=1,"",(IF((COUNTBLANK($C$4))=1,"",(IF((VLOOKUP($C$4,'Name Concatenation'!$A$1721:$B$1722,2,FALSE))=1,(A981&amp;" "&amp;B981),(B981&amp;", "&amp;A981)))))))</f>
        <v/>
      </c>
    </row>
    <row r="982" spans="1:3" x14ac:dyDescent="0.2">
      <c r="A982" s="24"/>
      <c r="B982" s="24"/>
      <c r="C982" s="43" t="str">
        <f>(IF((COUNTBLANK(A982))=1,"",(IF((COUNTBLANK($C$4))=1,"",(IF((VLOOKUP($C$4,'Name Concatenation'!$A$1721:$B$1722,2,FALSE))=1,(A982&amp;" "&amp;B982),(B982&amp;", "&amp;A982)))))))</f>
        <v/>
      </c>
    </row>
    <row r="983" spans="1:3" x14ac:dyDescent="0.2">
      <c r="A983" s="24"/>
      <c r="B983" s="24"/>
      <c r="C983" s="43" t="str">
        <f>(IF((COUNTBLANK(A983))=1,"",(IF((COUNTBLANK($C$4))=1,"",(IF((VLOOKUP($C$4,'Name Concatenation'!$A$1721:$B$1722,2,FALSE))=1,(A983&amp;" "&amp;B983),(B983&amp;", "&amp;A983)))))))</f>
        <v/>
      </c>
    </row>
    <row r="984" spans="1:3" x14ac:dyDescent="0.2">
      <c r="A984" s="24"/>
      <c r="B984" s="24"/>
      <c r="C984" s="43" t="str">
        <f>(IF((COUNTBLANK(A984))=1,"",(IF((COUNTBLANK($C$4))=1,"",(IF((VLOOKUP($C$4,'Name Concatenation'!$A$1721:$B$1722,2,FALSE))=1,(A984&amp;" "&amp;B984),(B984&amp;", "&amp;A984)))))))</f>
        <v/>
      </c>
    </row>
    <row r="985" spans="1:3" x14ac:dyDescent="0.2">
      <c r="A985" s="24"/>
      <c r="B985" s="24"/>
      <c r="C985" s="43" t="str">
        <f>(IF((COUNTBLANK(A985))=1,"",(IF((COUNTBLANK($C$4))=1,"",(IF((VLOOKUP($C$4,'Name Concatenation'!$A$1721:$B$1722,2,FALSE))=1,(A985&amp;" "&amp;B985),(B985&amp;", "&amp;A985)))))))</f>
        <v/>
      </c>
    </row>
    <row r="986" spans="1:3" x14ac:dyDescent="0.2">
      <c r="A986" s="24"/>
      <c r="B986" s="24"/>
      <c r="C986" s="43" t="str">
        <f>(IF((COUNTBLANK(A986))=1,"",(IF((COUNTBLANK($C$4))=1,"",(IF((VLOOKUP($C$4,'Name Concatenation'!$A$1721:$B$1722,2,FALSE))=1,(A986&amp;" "&amp;B986),(B986&amp;", "&amp;A986)))))))</f>
        <v/>
      </c>
    </row>
    <row r="987" spans="1:3" x14ac:dyDescent="0.2">
      <c r="A987" s="24"/>
      <c r="B987" s="24"/>
      <c r="C987" s="43" t="str">
        <f>(IF((COUNTBLANK(A987))=1,"",(IF((COUNTBLANK($C$4))=1,"",(IF((VLOOKUP($C$4,'Name Concatenation'!$A$1721:$B$1722,2,FALSE))=1,(A987&amp;" "&amp;B987),(B987&amp;", "&amp;A987)))))))</f>
        <v/>
      </c>
    </row>
    <row r="988" spans="1:3" x14ac:dyDescent="0.2">
      <c r="A988" s="24"/>
      <c r="B988" s="24"/>
      <c r="C988" s="43" t="str">
        <f>(IF((COUNTBLANK(A988))=1,"",(IF((COUNTBLANK($C$4))=1,"",(IF((VLOOKUP($C$4,'Name Concatenation'!$A$1721:$B$1722,2,FALSE))=1,(A988&amp;" "&amp;B988),(B988&amp;", "&amp;A988)))))))</f>
        <v/>
      </c>
    </row>
    <row r="989" spans="1:3" x14ac:dyDescent="0.2">
      <c r="A989" s="24"/>
      <c r="B989" s="24"/>
      <c r="C989" s="43" t="str">
        <f>(IF((COUNTBLANK(A989))=1,"",(IF((COUNTBLANK($C$4))=1,"",(IF((VLOOKUP($C$4,'Name Concatenation'!$A$1721:$B$1722,2,FALSE))=1,(A989&amp;" "&amp;B989),(B989&amp;", "&amp;A989)))))))</f>
        <v/>
      </c>
    </row>
    <row r="990" spans="1:3" x14ac:dyDescent="0.2">
      <c r="A990" s="24"/>
      <c r="B990" s="24"/>
      <c r="C990" s="43" t="str">
        <f>(IF((COUNTBLANK(A990))=1,"",(IF((COUNTBLANK($C$4))=1,"",(IF((VLOOKUP($C$4,'Name Concatenation'!$A$1721:$B$1722,2,FALSE))=1,(A990&amp;" "&amp;B990),(B990&amp;", "&amp;A990)))))))</f>
        <v/>
      </c>
    </row>
    <row r="991" spans="1:3" x14ac:dyDescent="0.2">
      <c r="A991" s="24"/>
      <c r="B991" s="24"/>
      <c r="C991" s="43" t="str">
        <f>(IF((COUNTBLANK(A991))=1,"",(IF((COUNTBLANK($C$4))=1,"",(IF((VLOOKUP($C$4,'Name Concatenation'!$A$1721:$B$1722,2,FALSE))=1,(A991&amp;" "&amp;B991),(B991&amp;", "&amp;A991)))))))</f>
        <v/>
      </c>
    </row>
    <row r="992" spans="1:3" x14ac:dyDescent="0.2">
      <c r="A992" s="24"/>
      <c r="B992" s="24"/>
      <c r="C992" s="43" t="str">
        <f>(IF((COUNTBLANK(A992))=1,"",(IF((COUNTBLANK($C$4))=1,"",(IF((VLOOKUP($C$4,'Name Concatenation'!$A$1721:$B$1722,2,FALSE))=1,(A992&amp;" "&amp;B992),(B992&amp;", "&amp;A992)))))))</f>
        <v/>
      </c>
    </row>
    <row r="993" spans="1:3" x14ac:dyDescent="0.2">
      <c r="A993" s="24"/>
      <c r="B993" s="24"/>
      <c r="C993" s="43" t="str">
        <f>(IF((COUNTBLANK(A993))=1,"",(IF((COUNTBLANK($C$4))=1,"",(IF((VLOOKUP($C$4,'Name Concatenation'!$A$1721:$B$1722,2,FALSE))=1,(A993&amp;" "&amp;B993),(B993&amp;", "&amp;A993)))))))</f>
        <v/>
      </c>
    </row>
    <row r="994" spans="1:3" x14ac:dyDescent="0.2">
      <c r="A994" s="24"/>
      <c r="B994" s="24"/>
      <c r="C994" s="43" t="str">
        <f>(IF((COUNTBLANK(A994))=1,"",(IF((COUNTBLANK($C$4))=1,"",(IF((VLOOKUP($C$4,'Name Concatenation'!$A$1721:$B$1722,2,FALSE))=1,(A994&amp;" "&amp;B994),(B994&amp;", "&amp;A994)))))))</f>
        <v/>
      </c>
    </row>
    <row r="995" spans="1:3" x14ac:dyDescent="0.2">
      <c r="A995" s="24"/>
      <c r="B995" s="24"/>
      <c r="C995" s="43" t="str">
        <f>(IF((COUNTBLANK(A995))=1,"",(IF((COUNTBLANK($C$4))=1,"",(IF((VLOOKUP($C$4,'Name Concatenation'!$A$1721:$B$1722,2,FALSE))=1,(A995&amp;" "&amp;B995),(B995&amp;", "&amp;A995)))))))</f>
        <v/>
      </c>
    </row>
    <row r="996" spans="1:3" x14ac:dyDescent="0.2">
      <c r="A996" s="24"/>
      <c r="B996" s="24"/>
      <c r="C996" s="43" t="str">
        <f>(IF((COUNTBLANK(A996))=1,"",(IF((COUNTBLANK($C$4))=1,"",(IF((VLOOKUP($C$4,'Name Concatenation'!$A$1721:$B$1722,2,FALSE))=1,(A996&amp;" "&amp;B996),(B996&amp;", "&amp;A996)))))))</f>
        <v/>
      </c>
    </row>
    <row r="997" spans="1:3" x14ac:dyDescent="0.2">
      <c r="A997" s="24"/>
      <c r="B997" s="24"/>
      <c r="C997" s="43" t="str">
        <f>(IF((COUNTBLANK(A997))=1,"",(IF((COUNTBLANK($C$4))=1,"",(IF((VLOOKUP($C$4,'Name Concatenation'!$A$1721:$B$1722,2,FALSE))=1,(A997&amp;" "&amp;B997),(B997&amp;", "&amp;A997)))))))</f>
        <v/>
      </c>
    </row>
    <row r="998" spans="1:3" x14ac:dyDescent="0.2">
      <c r="A998" s="24"/>
      <c r="B998" s="24"/>
      <c r="C998" s="43" t="str">
        <f>(IF((COUNTBLANK(A998))=1,"",(IF((COUNTBLANK($C$4))=1,"",(IF((VLOOKUP($C$4,'Name Concatenation'!$A$1721:$B$1722,2,FALSE))=1,(A998&amp;" "&amp;B998),(B998&amp;", "&amp;A998)))))))</f>
        <v/>
      </c>
    </row>
    <row r="999" spans="1:3" x14ac:dyDescent="0.2">
      <c r="A999" s="24"/>
      <c r="B999" s="24"/>
      <c r="C999" s="43" t="str">
        <f>(IF((COUNTBLANK(A999))=1,"",(IF((COUNTBLANK($C$4))=1,"",(IF((VLOOKUP($C$4,'Name Concatenation'!$A$1721:$B$1722,2,FALSE))=1,(A999&amp;" "&amp;B999),(B999&amp;", "&amp;A999)))))))</f>
        <v/>
      </c>
    </row>
    <row r="1000" spans="1:3" x14ac:dyDescent="0.2">
      <c r="A1000" s="24"/>
      <c r="B1000" s="24"/>
      <c r="C1000" s="43" t="str">
        <f>(IF((COUNTBLANK(A1000))=1,"",(IF((COUNTBLANK($C$4))=1,"",(IF((VLOOKUP($C$4,'Name Concatenation'!$A$1721:$B$1722,2,FALSE))=1,(A1000&amp;" "&amp;B1000),(B1000&amp;", "&amp;A1000)))))))</f>
        <v/>
      </c>
    </row>
    <row r="1001" spans="1:3" x14ac:dyDescent="0.2">
      <c r="A1001" s="24"/>
      <c r="B1001" s="24"/>
      <c r="C1001" s="43" t="str">
        <f>(IF((COUNTBLANK(A1001))=1,"",(IF((COUNTBLANK($C$4))=1,"",(IF((VLOOKUP($C$4,'Name Concatenation'!$A$1721:$B$1722,2,FALSE))=1,(A1001&amp;" "&amp;B1001),(B1001&amp;", "&amp;A1001)))))))</f>
        <v/>
      </c>
    </row>
    <row r="1002" spans="1:3" x14ac:dyDescent="0.2">
      <c r="A1002" s="24"/>
      <c r="B1002" s="24"/>
      <c r="C1002" s="43" t="str">
        <f>(IF((COUNTBLANK(A1002))=1,"",(IF((COUNTBLANK($C$4))=1,"",(IF((VLOOKUP($C$4,'Name Concatenation'!$A$1721:$B$1722,2,FALSE))=1,(A1002&amp;" "&amp;B1002),(B1002&amp;", "&amp;A1002)))))))</f>
        <v/>
      </c>
    </row>
    <row r="1003" spans="1:3" x14ac:dyDescent="0.2">
      <c r="A1003" s="24"/>
      <c r="B1003" s="24"/>
      <c r="C1003" s="43" t="str">
        <f>(IF((COUNTBLANK(A1003))=1,"",(IF((COUNTBLANK($C$4))=1,"",(IF((VLOOKUP($C$4,'Name Concatenation'!$A$1721:$B$1722,2,FALSE))=1,(A1003&amp;" "&amp;B1003),(B1003&amp;", "&amp;A1003)))))))</f>
        <v/>
      </c>
    </row>
    <row r="1004" spans="1:3" x14ac:dyDescent="0.2">
      <c r="A1004" s="24"/>
      <c r="B1004" s="24"/>
      <c r="C1004" s="43" t="str">
        <f>(IF((COUNTBLANK(A1004))=1,"",(IF((COUNTBLANK($C$4))=1,"",(IF((VLOOKUP($C$4,'Name Concatenation'!$A$1721:$B$1722,2,FALSE))=1,(A1004&amp;" "&amp;B1004),(B1004&amp;", "&amp;A1004)))))))</f>
        <v/>
      </c>
    </row>
    <row r="1005" spans="1:3" x14ac:dyDescent="0.2">
      <c r="A1005" s="24"/>
      <c r="B1005" s="24"/>
      <c r="C1005" s="43" t="str">
        <f>(IF((COUNTBLANK(A1005))=1,"",(IF((COUNTBLANK($C$4))=1,"",(IF((VLOOKUP($C$4,'Name Concatenation'!$A$1721:$B$1722,2,FALSE))=1,(A1005&amp;" "&amp;B1005),(B1005&amp;", "&amp;A1005)))))))</f>
        <v/>
      </c>
    </row>
    <row r="1006" spans="1:3" x14ac:dyDescent="0.2">
      <c r="A1006" s="24"/>
      <c r="B1006" s="24"/>
      <c r="C1006" s="43" t="str">
        <f>(IF((COUNTBLANK(A1006))=1,"",(IF((COUNTBLANK($C$4))=1,"",(IF((VLOOKUP($C$4,'Name Concatenation'!$A$1721:$B$1722,2,FALSE))=1,(A1006&amp;" "&amp;B1006),(B1006&amp;", "&amp;A1006)))))))</f>
        <v/>
      </c>
    </row>
    <row r="1007" spans="1:3" x14ac:dyDescent="0.2">
      <c r="A1007" s="24"/>
      <c r="B1007" s="24"/>
      <c r="C1007" s="43" t="str">
        <f>(IF((COUNTBLANK(A1007))=1,"",(IF((COUNTBLANK($C$4))=1,"",(IF((VLOOKUP($C$4,'Name Concatenation'!$A$1721:$B$1722,2,FALSE))=1,(A1007&amp;" "&amp;B1007),(B1007&amp;", "&amp;A1007)))))))</f>
        <v/>
      </c>
    </row>
    <row r="1008" spans="1:3" x14ac:dyDescent="0.2">
      <c r="A1008" s="24"/>
      <c r="B1008" s="24"/>
      <c r="C1008" s="43" t="str">
        <f>(IF((COUNTBLANK(A1008))=1,"",(IF((COUNTBLANK($C$4))=1,"",(IF((VLOOKUP($C$4,'Name Concatenation'!$A$1721:$B$1722,2,FALSE))=1,(A1008&amp;" "&amp;B1008),(B1008&amp;", "&amp;A1008)))))))</f>
        <v/>
      </c>
    </row>
    <row r="1009" spans="1:3" x14ac:dyDescent="0.2">
      <c r="A1009" s="24"/>
      <c r="B1009" s="24"/>
      <c r="C1009" s="43" t="str">
        <f>(IF((COUNTBLANK(A1009))=1,"",(IF((COUNTBLANK($C$4))=1,"",(IF((VLOOKUP($C$4,'Name Concatenation'!$A$1721:$B$1722,2,FALSE))=1,(A1009&amp;" "&amp;B1009),(B1009&amp;", "&amp;A1009)))))))</f>
        <v/>
      </c>
    </row>
    <row r="1010" spans="1:3" x14ac:dyDescent="0.2">
      <c r="A1010" s="24"/>
      <c r="B1010" s="24"/>
      <c r="C1010" s="43" t="str">
        <f>(IF((COUNTBLANK(A1010))=1,"",(IF((COUNTBLANK($C$4))=1,"",(IF((VLOOKUP($C$4,'Name Concatenation'!$A$1721:$B$1722,2,FALSE))=1,(A1010&amp;" "&amp;B1010),(B1010&amp;", "&amp;A1010)))))))</f>
        <v/>
      </c>
    </row>
    <row r="1011" spans="1:3" x14ac:dyDescent="0.2">
      <c r="A1011" s="24"/>
      <c r="B1011" s="24"/>
      <c r="C1011" s="43" t="str">
        <f>(IF((COUNTBLANK(A1011))=1,"",(IF((COUNTBLANK($C$4))=1,"",(IF((VLOOKUP($C$4,'Name Concatenation'!$A$1721:$B$1722,2,FALSE))=1,(A1011&amp;" "&amp;B1011),(B1011&amp;", "&amp;A1011)))))))</f>
        <v/>
      </c>
    </row>
    <row r="1012" spans="1:3" x14ac:dyDescent="0.2">
      <c r="A1012" s="24"/>
      <c r="B1012" s="24"/>
      <c r="C1012" s="43" t="str">
        <f>(IF((COUNTBLANK(A1012))=1,"",(IF((COUNTBLANK($C$4))=1,"",(IF((VLOOKUP($C$4,'Name Concatenation'!$A$1721:$B$1722,2,FALSE))=1,(A1012&amp;" "&amp;B1012),(B1012&amp;", "&amp;A1012)))))))</f>
        <v/>
      </c>
    </row>
    <row r="1013" spans="1:3" x14ac:dyDescent="0.2">
      <c r="A1013" s="24"/>
      <c r="B1013" s="24"/>
      <c r="C1013" s="43" t="str">
        <f>(IF((COUNTBLANK(A1013))=1,"",(IF((COUNTBLANK($C$4))=1,"",(IF((VLOOKUP($C$4,'Name Concatenation'!$A$1721:$B$1722,2,FALSE))=1,(A1013&amp;" "&amp;B1013),(B1013&amp;", "&amp;A1013)))))))</f>
        <v/>
      </c>
    </row>
    <row r="1014" spans="1:3" x14ac:dyDescent="0.2">
      <c r="A1014" s="24"/>
      <c r="B1014" s="24"/>
      <c r="C1014" s="43" t="str">
        <f>(IF((COUNTBLANK(A1014))=1,"",(IF((COUNTBLANK($C$4))=1,"",(IF((VLOOKUP($C$4,'Name Concatenation'!$A$1721:$B$1722,2,FALSE))=1,(A1014&amp;" "&amp;B1014),(B1014&amp;", "&amp;A1014)))))))</f>
        <v/>
      </c>
    </row>
    <row r="1015" spans="1:3" x14ac:dyDescent="0.2">
      <c r="A1015" s="24"/>
      <c r="B1015" s="24"/>
      <c r="C1015" s="43" t="str">
        <f>(IF((COUNTBLANK(A1015))=1,"",(IF((COUNTBLANK($C$4))=1,"",(IF((VLOOKUP($C$4,'Name Concatenation'!$A$1721:$B$1722,2,FALSE))=1,(A1015&amp;" "&amp;B1015),(B1015&amp;", "&amp;A1015)))))))</f>
        <v/>
      </c>
    </row>
    <row r="1016" spans="1:3" x14ac:dyDescent="0.2">
      <c r="A1016" s="24"/>
      <c r="B1016" s="24"/>
      <c r="C1016" s="43" t="str">
        <f>(IF((COUNTBLANK(A1016))=1,"",(IF((COUNTBLANK($C$4))=1,"",(IF((VLOOKUP($C$4,'Name Concatenation'!$A$1721:$B$1722,2,FALSE))=1,(A1016&amp;" "&amp;B1016),(B1016&amp;", "&amp;A1016)))))))</f>
        <v/>
      </c>
    </row>
    <row r="1017" spans="1:3" x14ac:dyDescent="0.2">
      <c r="A1017" s="24"/>
      <c r="B1017" s="24"/>
      <c r="C1017" s="43" t="str">
        <f>(IF((COUNTBLANK(A1017))=1,"",(IF((COUNTBLANK($C$4))=1,"",(IF((VLOOKUP($C$4,'Name Concatenation'!$A$1721:$B$1722,2,FALSE))=1,(A1017&amp;" "&amp;B1017),(B1017&amp;", "&amp;A1017)))))))</f>
        <v/>
      </c>
    </row>
    <row r="1018" spans="1:3" x14ac:dyDescent="0.2">
      <c r="A1018" s="24"/>
      <c r="B1018" s="24"/>
      <c r="C1018" s="43" t="str">
        <f>(IF((COUNTBLANK(A1018))=1,"",(IF((COUNTBLANK($C$4))=1,"",(IF((VLOOKUP($C$4,'Name Concatenation'!$A$1721:$B$1722,2,FALSE))=1,(A1018&amp;" "&amp;B1018),(B1018&amp;", "&amp;A1018)))))))</f>
        <v/>
      </c>
    </row>
    <row r="1019" spans="1:3" x14ac:dyDescent="0.2">
      <c r="A1019" s="24"/>
      <c r="B1019" s="24"/>
      <c r="C1019" s="43" t="str">
        <f>(IF((COUNTBLANK(A1019))=1,"",(IF((COUNTBLANK($C$4))=1,"",(IF((VLOOKUP($C$4,'Name Concatenation'!$A$1721:$B$1722,2,FALSE))=1,(A1019&amp;" "&amp;B1019),(B1019&amp;", "&amp;A1019)))))))</f>
        <v/>
      </c>
    </row>
    <row r="1020" spans="1:3" x14ac:dyDescent="0.2">
      <c r="A1020" s="24"/>
      <c r="B1020" s="24"/>
      <c r="C1020" s="43" t="str">
        <f>(IF((COUNTBLANK(A1020))=1,"",(IF((COUNTBLANK($C$4))=1,"",(IF((VLOOKUP($C$4,'Name Concatenation'!$A$1721:$B$1722,2,FALSE))=1,(A1020&amp;" "&amp;B1020),(B1020&amp;", "&amp;A1020)))))))</f>
        <v/>
      </c>
    </row>
    <row r="1021" spans="1:3" x14ac:dyDescent="0.2">
      <c r="A1021" s="24"/>
      <c r="B1021" s="24"/>
      <c r="C1021" s="43" t="str">
        <f>(IF((COUNTBLANK(A1021))=1,"",(IF((COUNTBLANK($C$4))=1,"",(IF((VLOOKUP($C$4,'Name Concatenation'!$A$1721:$B$1722,2,FALSE))=1,(A1021&amp;" "&amp;B1021),(B1021&amp;", "&amp;A1021)))))))</f>
        <v/>
      </c>
    </row>
    <row r="1022" spans="1:3" x14ac:dyDescent="0.2">
      <c r="A1022" s="24"/>
      <c r="B1022" s="24"/>
      <c r="C1022" s="43" t="str">
        <f>(IF((COUNTBLANK(A1022))=1,"",(IF((COUNTBLANK($C$4))=1,"",(IF((VLOOKUP($C$4,'Name Concatenation'!$A$1721:$B$1722,2,FALSE))=1,(A1022&amp;" "&amp;B1022),(B1022&amp;", "&amp;A1022)))))))</f>
        <v/>
      </c>
    </row>
    <row r="1023" spans="1:3" x14ac:dyDescent="0.2">
      <c r="A1023" s="24"/>
      <c r="B1023" s="24"/>
      <c r="C1023" s="43" t="str">
        <f>(IF((COUNTBLANK(A1023))=1,"",(IF((COUNTBLANK($C$4))=1,"",(IF((VLOOKUP($C$4,'Name Concatenation'!$A$1721:$B$1722,2,FALSE))=1,(A1023&amp;" "&amp;B1023),(B1023&amp;", "&amp;A1023)))))))</f>
        <v/>
      </c>
    </row>
    <row r="1024" spans="1:3" x14ac:dyDescent="0.2">
      <c r="A1024" s="24"/>
      <c r="B1024" s="24"/>
      <c r="C1024" s="43" t="str">
        <f>(IF((COUNTBLANK(A1024))=1,"",(IF((COUNTBLANK($C$4))=1,"",(IF((VLOOKUP($C$4,'Name Concatenation'!$A$1721:$B$1722,2,FALSE))=1,(A1024&amp;" "&amp;B1024),(B1024&amp;", "&amp;A1024)))))))</f>
        <v/>
      </c>
    </row>
    <row r="1025" spans="1:3" x14ac:dyDescent="0.2">
      <c r="A1025" s="24"/>
      <c r="B1025" s="24"/>
      <c r="C1025" s="43" t="str">
        <f>(IF((COUNTBLANK(A1025))=1,"",(IF((COUNTBLANK($C$4))=1,"",(IF((VLOOKUP($C$4,'Name Concatenation'!$A$1721:$B$1722,2,FALSE))=1,(A1025&amp;" "&amp;B1025),(B1025&amp;", "&amp;A1025)))))))</f>
        <v/>
      </c>
    </row>
    <row r="1026" spans="1:3" x14ac:dyDescent="0.2">
      <c r="A1026" s="24"/>
      <c r="B1026" s="24"/>
      <c r="C1026" s="43" t="str">
        <f>(IF((COUNTBLANK(A1026))=1,"",(IF((COUNTBLANK($C$4))=1,"",(IF((VLOOKUP($C$4,'Name Concatenation'!$A$1721:$B$1722,2,FALSE))=1,(A1026&amp;" "&amp;B1026),(B1026&amp;", "&amp;A1026)))))))</f>
        <v/>
      </c>
    </row>
    <row r="1027" spans="1:3" x14ac:dyDescent="0.2">
      <c r="A1027" s="24"/>
      <c r="B1027" s="24"/>
      <c r="C1027" s="43" t="str">
        <f>(IF((COUNTBLANK(A1027))=1,"",(IF((COUNTBLANK($C$4))=1,"",(IF((VLOOKUP($C$4,'Name Concatenation'!$A$1721:$B$1722,2,FALSE))=1,(A1027&amp;" "&amp;B1027),(B1027&amp;", "&amp;A1027)))))))</f>
        <v/>
      </c>
    </row>
    <row r="1028" spans="1:3" x14ac:dyDescent="0.2">
      <c r="A1028" s="24"/>
      <c r="B1028" s="24"/>
      <c r="C1028" s="43" t="str">
        <f>(IF((COUNTBLANK(A1028))=1,"",(IF((COUNTBLANK($C$4))=1,"",(IF((VLOOKUP($C$4,'Name Concatenation'!$A$1721:$B$1722,2,FALSE))=1,(A1028&amp;" "&amp;B1028),(B1028&amp;", "&amp;A1028)))))))</f>
        <v/>
      </c>
    </row>
    <row r="1029" spans="1:3" x14ac:dyDescent="0.2">
      <c r="A1029" s="24"/>
      <c r="B1029" s="24"/>
      <c r="C1029" s="43" t="str">
        <f>(IF((COUNTBLANK(A1029))=1,"",(IF((COUNTBLANK($C$4))=1,"",(IF((VLOOKUP($C$4,'Name Concatenation'!$A$1721:$B$1722,2,FALSE))=1,(A1029&amp;" "&amp;B1029),(B1029&amp;", "&amp;A1029)))))))</f>
        <v/>
      </c>
    </row>
    <row r="1030" spans="1:3" x14ac:dyDescent="0.2">
      <c r="A1030" s="24"/>
      <c r="B1030" s="24"/>
      <c r="C1030" s="43" t="str">
        <f>(IF((COUNTBLANK(A1030))=1,"",(IF((COUNTBLANK($C$4))=1,"",(IF((VLOOKUP($C$4,'Name Concatenation'!$A$1721:$B$1722,2,FALSE))=1,(A1030&amp;" "&amp;B1030),(B1030&amp;", "&amp;A1030)))))))</f>
        <v/>
      </c>
    </row>
    <row r="1031" spans="1:3" x14ac:dyDescent="0.2">
      <c r="A1031" s="24"/>
      <c r="B1031" s="24"/>
      <c r="C1031" s="43" t="str">
        <f>(IF((COUNTBLANK(A1031))=1,"",(IF((COUNTBLANK($C$4))=1,"",(IF((VLOOKUP($C$4,'Name Concatenation'!$A$1721:$B$1722,2,FALSE))=1,(A1031&amp;" "&amp;B1031),(B1031&amp;", "&amp;A1031)))))))</f>
        <v/>
      </c>
    </row>
    <row r="1032" spans="1:3" x14ac:dyDescent="0.2">
      <c r="A1032" s="24"/>
      <c r="B1032" s="24"/>
      <c r="C1032" s="43" t="str">
        <f>(IF((COUNTBLANK(A1032))=1,"",(IF((COUNTBLANK($C$4))=1,"",(IF((VLOOKUP($C$4,'Name Concatenation'!$A$1721:$B$1722,2,FALSE))=1,(A1032&amp;" "&amp;B1032),(B1032&amp;", "&amp;A1032)))))))</f>
        <v/>
      </c>
    </row>
    <row r="1033" spans="1:3" x14ac:dyDescent="0.2">
      <c r="A1033" s="24"/>
      <c r="B1033" s="24"/>
      <c r="C1033" s="43" t="str">
        <f>(IF((COUNTBLANK(A1033))=1,"",(IF((COUNTBLANK($C$4))=1,"",(IF((VLOOKUP($C$4,'Name Concatenation'!$A$1721:$B$1722,2,FALSE))=1,(A1033&amp;" "&amp;B1033),(B1033&amp;", "&amp;A1033)))))))</f>
        <v/>
      </c>
    </row>
    <row r="1034" spans="1:3" x14ac:dyDescent="0.2">
      <c r="A1034" s="24"/>
      <c r="B1034" s="24"/>
      <c r="C1034" s="43" t="str">
        <f>(IF((COUNTBLANK(A1034))=1,"",(IF((COUNTBLANK($C$4))=1,"",(IF((VLOOKUP($C$4,'Name Concatenation'!$A$1721:$B$1722,2,FALSE))=1,(A1034&amp;" "&amp;B1034),(B1034&amp;", "&amp;A1034)))))))</f>
        <v/>
      </c>
    </row>
    <row r="1035" spans="1:3" x14ac:dyDescent="0.2">
      <c r="A1035" s="24"/>
      <c r="B1035" s="24"/>
      <c r="C1035" s="43" t="str">
        <f>(IF((COUNTBLANK(A1035))=1,"",(IF((COUNTBLANK($C$4))=1,"",(IF((VLOOKUP($C$4,'Name Concatenation'!$A$1721:$B$1722,2,FALSE))=1,(A1035&amp;" "&amp;B1035),(B1035&amp;", "&amp;A1035)))))))</f>
        <v/>
      </c>
    </row>
    <row r="1036" spans="1:3" x14ac:dyDescent="0.2">
      <c r="A1036" s="24"/>
      <c r="B1036" s="24"/>
      <c r="C1036" s="43" t="str">
        <f>(IF((COUNTBLANK(A1036))=1,"",(IF((COUNTBLANK($C$4))=1,"",(IF((VLOOKUP($C$4,'Name Concatenation'!$A$1721:$B$1722,2,FALSE))=1,(A1036&amp;" "&amp;B1036),(B1036&amp;", "&amp;A1036)))))))</f>
        <v/>
      </c>
    </row>
    <row r="1037" spans="1:3" x14ac:dyDescent="0.2">
      <c r="A1037" s="24"/>
      <c r="B1037" s="24"/>
      <c r="C1037" s="43" t="str">
        <f>(IF((COUNTBLANK(A1037))=1,"",(IF((COUNTBLANK($C$4))=1,"",(IF((VLOOKUP($C$4,'Name Concatenation'!$A$1721:$B$1722,2,FALSE))=1,(A1037&amp;" "&amp;B1037),(B1037&amp;", "&amp;A1037)))))))</f>
        <v/>
      </c>
    </row>
    <row r="1038" spans="1:3" x14ac:dyDescent="0.2">
      <c r="A1038" s="24"/>
      <c r="B1038" s="24"/>
      <c r="C1038" s="43" t="str">
        <f>(IF((COUNTBLANK(A1038))=1,"",(IF((COUNTBLANK($C$4))=1,"",(IF((VLOOKUP($C$4,'Name Concatenation'!$A$1721:$B$1722,2,FALSE))=1,(A1038&amp;" "&amp;B1038),(B1038&amp;", "&amp;A1038)))))))</f>
        <v/>
      </c>
    </row>
    <row r="1039" spans="1:3" x14ac:dyDescent="0.2">
      <c r="A1039" s="24"/>
      <c r="B1039" s="24"/>
      <c r="C1039" s="43" t="str">
        <f>(IF((COUNTBLANK(A1039))=1,"",(IF((COUNTBLANK($C$4))=1,"",(IF((VLOOKUP($C$4,'Name Concatenation'!$A$1721:$B$1722,2,FALSE))=1,(A1039&amp;" "&amp;B1039),(B1039&amp;", "&amp;A1039)))))))</f>
        <v/>
      </c>
    </row>
    <row r="1040" spans="1:3" x14ac:dyDescent="0.2">
      <c r="A1040" s="24"/>
      <c r="B1040" s="24"/>
      <c r="C1040" s="43" t="str">
        <f>(IF((COUNTBLANK(A1040))=1,"",(IF((COUNTBLANK($C$4))=1,"",(IF((VLOOKUP($C$4,'Name Concatenation'!$A$1721:$B$1722,2,FALSE))=1,(A1040&amp;" "&amp;B1040),(B1040&amp;", "&amp;A1040)))))))</f>
        <v/>
      </c>
    </row>
    <row r="1041" spans="1:3" x14ac:dyDescent="0.2">
      <c r="A1041" s="24"/>
      <c r="B1041" s="24"/>
      <c r="C1041" s="43" t="str">
        <f>(IF((COUNTBLANK(A1041))=1,"",(IF((COUNTBLANK($C$4))=1,"",(IF((VLOOKUP($C$4,'Name Concatenation'!$A$1721:$B$1722,2,FALSE))=1,(A1041&amp;" "&amp;B1041),(B1041&amp;", "&amp;A1041)))))))</f>
        <v/>
      </c>
    </row>
    <row r="1042" spans="1:3" x14ac:dyDescent="0.2">
      <c r="A1042" s="24"/>
      <c r="B1042" s="24"/>
      <c r="C1042" s="43" t="str">
        <f>(IF((COUNTBLANK(A1042))=1,"",(IF((COUNTBLANK($C$4))=1,"",(IF((VLOOKUP($C$4,'Name Concatenation'!$A$1721:$B$1722,2,FALSE))=1,(A1042&amp;" "&amp;B1042),(B1042&amp;", "&amp;A1042)))))))</f>
        <v/>
      </c>
    </row>
    <row r="1043" spans="1:3" x14ac:dyDescent="0.2">
      <c r="A1043" s="24"/>
      <c r="B1043" s="24"/>
      <c r="C1043" s="43" t="str">
        <f>(IF((COUNTBLANK(A1043))=1,"",(IF((COUNTBLANK($C$4))=1,"",(IF((VLOOKUP($C$4,'Name Concatenation'!$A$1721:$B$1722,2,FALSE))=1,(A1043&amp;" "&amp;B1043),(B1043&amp;", "&amp;A1043)))))))</f>
        <v/>
      </c>
    </row>
    <row r="1044" spans="1:3" x14ac:dyDescent="0.2">
      <c r="A1044" s="24"/>
      <c r="B1044" s="24"/>
      <c r="C1044" s="43" t="str">
        <f>(IF((COUNTBLANK(A1044))=1,"",(IF((COUNTBLANK($C$4))=1,"",(IF((VLOOKUP($C$4,'Name Concatenation'!$A$1721:$B$1722,2,FALSE))=1,(A1044&amp;" "&amp;B1044),(B1044&amp;", "&amp;A1044)))))))</f>
        <v/>
      </c>
    </row>
    <row r="1045" spans="1:3" x14ac:dyDescent="0.2">
      <c r="A1045" s="24"/>
      <c r="B1045" s="24"/>
      <c r="C1045" s="43" t="str">
        <f>(IF((COUNTBLANK(A1045))=1,"",(IF((COUNTBLANK($C$4))=1,"",(IF((VLOOKUP($C$4,'Name Concatenation'!$A$1721:$B$1722,2,FALSE))=1,(A1045&amp;" "&amp;B1045),(B1045&amp;", "&amp;A1045)))))))</f>
        <v/>
      </c>
    </row>
    <row r="1046" spans="1:3" x14ac:dyDescent="0.2">
      <c r="A1046" s="24"/>
      <c r="B1046" s="24"/>
      <c r="C1046" s="43" t="str">
        <f>(IF((COUNTBLANK(A1046))=1,"",(IF((COUNTBLANK($C$4))=1,"",(IF((VLOOKUP($C$4,'Name Concatenation'!$A$1721:$B$1722,2,FALSE))=1,(A1046&amp;" "&amp;B1046),(B1046&amp;", "&amp;A1046)))))))</f>
        <v/>
      </c>
    </row>
    <row r="1047" spans="1:3" x14ac:dyDescent="0.2">
      <c r="A1047" s="24"/>
      <c r="B1047" s="24"/>
      <c r="C1047" s="43" t="str">
        <f>(IF((COUNTBLANK(A1047))=1,"",(IF((COUNTBLANK($C$4))=1,"",(IF((VLOOKUP($C$4,'Name Concatenation'!$A$1721:$B$1722,2,FALSE))=1,(A1047&amp;" "&amp;B1047),(B1047&amp;", "&amp;A1047)))))))</f>
        <v/>
      </c>
    </row>
    <row r="1048" spans="1:3" x14ac:dyDescent="0.2">
      <c r="A1048" s="24"/>
      <c r="B1048" s="24"/>
      <c r="C1048" s="43" t="str">
        <f>(IF((COUNTBLANK(A1048))=1,"",(IF((COUNTBLANK($C$4))=1,"",(IF((VLOOKUP($C$4,'Name Concatenation'!$A$1721:$B$1722,2,FALSE))=1,(A1048&amp;" "&amp;B1048),(B1048&amp;", "&amp;A1048)))))))</f>
        <v/>
      </c>
    </row>
    <row r="1049" spans="1:3" x14ac:dyDescent="0.2">
      <c r="A1049" s="24"/>
      <c r="B1049" s="24"/>
      <c r="C1049" s="43" t="str">
        <f>(IF((COUNTBLANK(A1049))=1,"",(IF((COUNTBLANK($C$4))=1,"",(IF((VLOOKUP($C$4,'Name Concatenation'!$A$1721:$B$1722,2,FALSE))=1,(A1049&amp;" "&amp;B1049),(B1049&amp;", "&amp;A1049)))))))</f>
        <v/>
      </c>
    </row>
    <row r="1050" spans="1:3" x14ac:dyDescent="0.2">
      <c r="A1050" s="24"/>
      <c r="B1050" s="24"/>
      <c r="C1050" s="43" t="str">
        <f>(IF((COUNTBLANK(A1050))=1,"",(IF((COUNTBLANK($C$4))=1,"",(IF((VLOOKUP($C$4,'Name Concatenation'!$A$1721:$B$1722,2,FALSE))=1,(A1050&amp;" "&amp;B1050),(B1050&amp;", "&amp;A1050)))))))</f>
        <v/>
      </c>
    </row>
    <row r="1051" spans="1:3" x14ac:dyDescent="0.2">
      <c r="A1051" s="24"/>
      <c r="B1051" s="24"/>
      <c r="C1051" s="43" t="str">
        <f>(IF((COUNTBLANK(A1051))=1,"",(IF((COUNTBLANK($C$4))=1,"",(IF((VLOOKUP($C$4,'Name Concatenation'!$A$1721:$B$1722,2,FALSE))=1,(A1051&amp;" "&amp;B1051),(B1051&amp;", "&amp;A1051)))))))</f>
        <v/>
      </c>
    </row>
    <row r="1052" spans="1:3" x14ac:dyDescent="0.2">
      <c r="A1052" s="24"/>
      <c r="B1052" s="24"/>
      <c r="C1052" s="43" t="str">
        <f>(IF((COUNTBLANK(A1052))=1,"",(IF((COUNTBLANK($C$4))=1,"",(IF((VLOOKUP($C$4,'Name Concatenation'!$A$1721:$B$1722,2,FALSE))=1,(A1052&amp;" "&amp;B1052),(B1052&amp;", "&amp;A1052)))))))</f>
        <v/>
      </c>
    </row>
    <row r="1053" spans="1:3" x14ac:dyDescent="0.2">
      <c r="A1053" s="24"/>
      <c r="B1053" s="24"/>
      <c r="C1053" s="43" t="str">
        <f>(IF((COUNTBLANK(A1053))=1,"",(IF((COUNTBLANK($C$4))=1,"",(IF((VLOOKUP($C$4,'Name Concatenation'!$A$1721:$B$1722,2,FALSE))=1,(A1053&amp;" "&amp;B1053),(B1053&amp;", "&amp;A1053)))))))</f>
        <v/>
      </c>
    </row>
    <row r="1054" spans="1:3" x14ac:dyDescent="0.2">
      <c r="A1054" s="24"/>
      <c r="B1054" s="24"/>
      <c r="C1054" s="43" t="str">
        <f>(IF((COUNTBLANK(A1054))=1,"",(IF((COUNTBLANK($C$4))=1,"",(IF((VLOOKUP($C$4,'Name Concatenation'!$A$1721:$B$1722,2,FALSE))=1,(A1054&amp;" "&amp;B1054),(B1054&amp;", "&amp;A1054)))))))</f>
        <v/>
      </c>
    </row>
    <row r="1055" spans="1:3" x14ac:dyDescent="0.2">
      <c r="A1055" s="24"/>
      <c r="B1055" s="24"/>
      <c r="C1055" s="43" t="str">
        <f>(IF((COUNTBLANK(A1055))=1,"",(IF((COUNTBLANK($C$4))=1,"",(IF((VLOOKUP($C$4,'Name Concatenation'!$A$1721:$B$1722,2,FALSE))=1,(A1055&amp;" "&amp;B1055),(B1055&amp;", "&amp;A1055)))))))</f>
        <v/>
      </c>
    </row>
    <row r="1056" spans="1:3" x14ac:dyDescent="0.2">
      <c r="A1056" s="24"/>
      <c r="B1056" s="24"/>
      <c r="C1056" s="43" t="str">
        <f>(IF((COUNTBLANK(A1056))=1,"",(IF((COUNTBLANK($C$4))=1,"",(IF((VLOOKUP($C$4,'Name Concatenation'!$A$1721:$B$1722,2,FALSE))=1,(A1056&amp;" "&amp;B1056),(B1056&amp;", "&amp;A1056)))))))</f>
        <v/>
      </c>
    </row>
    <row r="1057" spans="1:3" x14ac:dyDescent="0.2">
      <c r="A1057" s="24"/>
      <c r="B1057" s="24"/>
      <c r="C1057" s="43" t="str">
        <f>(IF((COUNTBLANK(A1057))=1,"",(IF((COUNTBLANK($C$4))=1,"",(IF((VLOOKUP($C$4,'Name Concatenation'!$A$1721:$B$1722,2,FALSE))=1,(A1057&amp;" "&amp;B1057),(B1057&amp;", "&amp;A1057)))))))</f>
        <v/>
      </c>
    </row>
    <row r="1058" spans="1:3" x14ac:dyDescent="0.2">
      <c r="A1058" s="24"/>
      <c r="B1058" s="24"/>
      <c r="C1058" s="43" t="str">
        <f>(IF((COUNTBLANK(A1058))=1,"",(IF((COUNTBLANK($C$4))=1,"",(IF((VLOOKUP($C$4,'Name Concatenation'!$A$1721:$B$1722,2,FALSE))=1,(A1058&amp;" "&amp;B1058),(B1058&amp;", "&amp;A1058)))))))</f>
        <v/>
      </c>
    </row>
    <row r="1059" spans="1:3" x14ac:dyDescent="0.2">
      <c r="A1059" s="24"/>
      <c r="B1059" s="24"/>
      <c r="C1059" s="43" t="str">
        <f>(IF((COUNTBLANK(A1059))=1,"",(IF((COUNTBLANK($C$4))=1,"",(IF((VLOOKUP($C$4,'Name Concatenation'!$A$1721:$B$1722,2,FALSE))=1,(A1059&amp;" "&amp;B1059),(B1059&amp;", "&amp;A1059)))))))</f>
        <v/>
      </c>
    </row>
    <row r="1060" spans="1:3" x14ac:dyDescent="0.2">
      <c r="A1060" s="24"/>
      <c r="B1060" s="24"/>
      <c r="C1060" s="43" t="str">
        <f>(IF((COUNTBLANK(A1060))=1,"",(IF((COUNTBLANK($C$4))=1,"",(IF((VLOOKUP($C$4,'Name Concatenation'!$A$1721:$B$1722,2,FALSE))=1,(A1060&amp;" "&amp;B1060),(B1060&amp;", "&amp;A1060)))))))</f>
        <v/>
      </c>
    </row>
    <row r="1061" spans="1:3" x14ac:dyDescent="0.2">
      <c r="A1061" s="24"/>
      <c r="B1061" s="24"/>
      <c r="C1061" s="43" t="str">
        <f>(IF((COUNTBLANK(A1061))=1,"",(IF((COUNTBLANK($C$4))=1,"",(IF((VLOOKUP($C$4,'Name Concatenation'!$A$1721:$B$1722,2,FALSE))=1,(A1061&amp;" "&amp;B1061),(B1061&amp;", "&amp;A1061)))))))</f>
        <v/>
      </c>
    </row>
    <row r="1062" spans="1:3" x14ac:dyDescent="0.2">
      <c r="A1062" s="24"/>
      <c r="B1062" s="24"/>
      <c r="C1062" s="43" t="str">
        <f>(IF((COUNTBLANK(A1062))=1,"",(IF((COUNTBLANK($C$4))=1,"",(IF((VLOOKUP($C$4,'Name Concatenation'!$A$1721:$B$1722,2,FALSE))=1,(A1062&amp;" "&amp;B1062),(B1062&amp;", "&amp;A1062)))))))</f>
        <v/>
      </c>
    </row>
    <row r="1063" spans="1:3" x14ac:dyDescent="0.2">
      <c r="A1063" s="24"/>
      <c r="B1063" s="24"/>
      <c r="C1063" s="43" t="str">
        <f>(IF((COUNTBLANK(A1063))=1,"",(IF((COUNTBLANK($C$4))=1,"",(IF((VLOOKUP($C$4,'Name Concatenation'!$A$1721:$B$1722,2,FALSE))=1,(A1063&amp;" "&amp;B1063),(B1063&amp;", "&amp;A1063)))))))</f>
        <v/>
      </c>
    </row>
    <row r="1064" spans="1:3" x14ac:dyDescent="0.2">
      <c r="A1064" s="24"/>
      <c r="B1064" s="24"/>
      <c r="C1064" s="43" t="str">
        <f>(IF((COUNTBLANK(A1064))=1,"",(IF((COUNTBLANK($C$4))=1,"",(IF((VLOOKUP($C$4,'Name Concatenation'!$A$1721:$B$1722,2,FALSE))=1,(A1064&amp;" "&amp;B1064),(B1064&amp;", "&amp;A1064)))))))</f>
        <v/>
      </c>
    </row>
    <row r="1065" spans="1:3" x14ac:dyDescent="0.2">
      <c r="A1065" s="24"/>
      <c r="B1065" s="24"/>
      <c r="C1065" s="43" t="str">
        <f>(IF((COUNTBLANK(A1065))=1,"",(IF((COUNTBLANK($C$4))=1,"",(IF((VLOOKUP($C$4,'Name Concatenation'!$A$1721:$B$1722,2,FALSE))=1,(A1065&amp;" "&amp;B1065),(B1065&amp;", "&amp;A1065)))))))</f>
        <v/>
      </c>
    </row>
    <row r="1066" spans="1:3" x14ac:dyDescent="0.2">
      <c r="A1066" s="24"/>
      <c r="B1066" s="24"/>
      <c r="C1066" s="43" t="str">
        <f>(IF((COUNTBLANK(A1066))=1,"",(IF((COUNTBLANK($C$4))=1,"",(IF((VLOOKUP($C$4,'Name Concatenation'!$A$1721:$B$1722,2,FALSE))=1,(A1066&amp;" "&amp;B1066),(B1066&amp;", "&amp;A1066)))))))</f>
        <v/>
      </c>
    </row>
    <row r="1067" spans="1:3" x14ac:dyDescent="0.2">
      <c r="A1067" s="24"/>
      <c r="B1067" s="24"/>
      <c r="C1067" s="43" t="str">
        <f>(IF((COUNTBLANK(A1067))=1,"",(IF((COUNTBLANK($C$4))=1,"",(IF((VLOOKUP($C$4,'Name Concatenation'!$A$1721:$B$1722,2,FALSE))=1,(A1067&amp;" "&amp;B1067),(B1067&amp;", "&amp;A1067)))))))</f>
        <v/>
      </c>
    </row>
    <row r="1068" spans="1:3" x14ac:dyDescent="0.2">
      <c r="A1068" s="24"/>
      <c r="B1068" s="24"/>
      <c r="C1068" s="43" t="str">
        <f>(IF((COUNTBLANK(A1068))=1,"",(IF((COUNTBLANK($C$4))=1,"",(IF((VLOOKUP($C$4,'Name Concatenation'!$A$1721:$B$1722,2,FALSE))=1,(A1068&amp;" "&amp;B1068),(B1068&amp;", "&amp;A1068)))))))</f>
        <v/>
      </c>
    </row>
    <row r="1069" spans="1:3" x14ac:dyDescent="0.2">
      <c r="A1069" s="24"/>
      <c r="B1069" s="24"/>
      <c r="C1069" s="43" t="str">
        <f>(IF((COUNTBLANK(A1069))=1,"",(IF((COUNTBLANK($C$4))=1,"",(IF((VLOOKUP($C$4,'Name Concatenation'!$A$1721:$B$1722,2,FALSE))=1,(A1069&amp;" "&amp;B1069),(B1069&amp;", "&amp;A1069)))))))</f>
        <v/>
      </c>
    </row>
    <row r="1070" spans="1:3" x14ac:dyDescent="0.2">
      <c r="A1070" s="24"/>
      <c r="B1070" s="24"/>
      <c r="C1070" s="43" t="str">
        <f>(IF((COUNTBLANK(A1070))=1,"",(IF((COUNTBLANK($C$4))=1,"",(IF((VLOOKUP($C$4,'Name Concatenation'!$A$1721:$B$1722,2,FALSE))=1,(A1070&amp;" "&amp;B1070),(B1070&amp;", "&amp;A1070)))))))</f>
        <v/>
      </c>
    </row>
    <row r="1071" spans="1:3" x14ac:dyDescent="0.2">
      <c r="A1071" s="24"/>
      <c r="B1071" s="24"/>
      <c r="C1071" s="43" t="str">
        <f>(IF((COUNTBLANK(A1071))=1,"",(IF((COUNTBLANK($C$4))=1,"",(IF((VLOOKUP($C$4,'Name Concatenation'!$A$1721:$B$1722,2,FALSE))=1,(A1071&amp;" "&amp;B1071),(B1071&amp;", "&amp;A1071)))))))</f>
        <v/>
      </c>
    </row>
    <row r="1072" spans="1:3" x14ac:dyDescent="0.2">
      <c r="A1072" s="24"/>
      <c r="B1072" s="24"/>
      <c r="C1072" s="43" t="str">
        <f>(IF((COUNTBLANK(A1072))=1,"",(IF((COUNTBLANK($C$4))=1,"",(IF((VLOOKUP($C$4,'Name Concatenation'!$A$1721:$B$1722,2,FALSE))=1,(A1072&amp;" "&amp;B1072),(B1072&amp;", "&amp;A1072)))))))</f>
        <v/>
      </c>
    </row>
    <row r="1073" spans="1:3" x14ac:dyDescent="0.2">
      <c r="A1073" s="24"/>
      <c r="B1073" s="24"/>
      <c r="C1073" s="43" t="str">
        <f>(IF((COUNTBLANK(A1073))=1,"",(IF((COUNTBLANK($C$4))=1,"",(IF((VLOOKUP($C$4,'Name Concatenation'!$A$1721:$B$1722,2,FALSE))=1,(A1073&amp;" "&amp;B1073),(B1073&amp;", "&amp;A1073)))))))</f>
        <v/>
      </c>
    </row>
    <row r="1074" spans="1:3" x14ac:dyDescent="0.2">
      <c r="A1074" s="24"/>
      <c r="B1074" s="24"/>
      <c r="C1074" s="43" t="str">
        <f>(IF((COUNTBLANK(A1074))=1,"",(IF((COUNTBLANK($C$4))=1,"",(IF((VLOOKUP($C$4,'Name Concatenation'!$A$1721:$B$1722,2,FALSE))=1,(A1074&amp;" "&amp;B1074),(B1074&amp;", "&amp;A1074)))))))</f>
        <v/>
      </c>
    </row>
    <row r="1075" spans="1:3" x14ac:dyDescent="0.2">
      <c r="A1075" s="24"/>
      <c r="B1075" s="24"/>
      <c r="C1075" s="43" t="str">
        <f>(IF((COUNTBLANK(A1075))=1,"",(IF((COUNTBLANK($C$4))=1,"",(IF((VLOOKUP($C$4,'Name Concatenation'!$A$1721:$B$1722,2,FALSE))=1,(A1075&amp;" "&amp;B1075),(B1075&amp;", "&amp;A1075)))))))</f>
        <v/>
      </c>
    </row>
    <row r="1076" spans="1:3" x14ac:dyDescent="0.2">
      <c r="A1076" s="24"/>
      <c r="B1076" s="24"/>
      <c r="C1076" s="43" t="str">
        <f>(IF((COUNTBLANK(A1076))=1,"",(IF((COUNTBLANK($C$4))=1,"",(IF((VLOOKUP($C$4,'Name Concatenation'!$A$1721:$B$1722,2,FALSE))=1,(A1076&amp;" "&amp;B1076),(B1076&amp;", "&amp;A1076)))))))</f>
        <v/>
      </c>
    </row>
    <row r="1077" spans="1:3" x14ac:dyDescent="0.2">
      <c r="A1077" s="24"/>
      <c r="B1077" s="24"/>
      <c r="C1077" s="43" t="str">
        <f>(IF((COUNTBLANK(A1077))=1,"",(IF((COUNTBLANK($C$4))=1,"",(IF((VLOOKUP($C$4,'Name Concatenation'!$A$1721:$B$1722,2,FALSE))=1,(A1077&amp;" "&amp;B1077),(B1077&amp;", "&amp;A1077)))))))</f>
        <v/>
      </c>
    </row>
    <row r="1078" spans="1:3" x14ac:dyDescent="0.2">
      <c r="A1078" s="24"/>
      <c r="B1078" s="24"/>
      <c r="C1078" s="43" t="str">
        <f>(IF((COUNTBLANK(A1078))=1,"",(IF((COUNTBLANK($C$4))=1,"",(IF((VLOOKUP($C$4,'Name Concatenation'!$A$1721:$B$1722,2,FALSE))=1,(A1078&amp;" "&amp;B1078),(B1078&amp;", "&amp;A1078)))))))</f>
        <v/>
      </c>
    </row>
    <row r="1079" spans="1:3" x14ac:dyDescent="0.2">
      <c r="A1079" s="24"/>
      <c r="B1079" s="24"/>
      <c r="C1079" s="43" t="str">
        <f>(IF((COUNTBLANK(A1079))=1,"",(IF((COUNTBLANK($C$4))=1,"",(IF((VLOOKUP($C$4,'Name Concatenation'!$A$1721:$B$1722,2,FALSE))=1,(A1079&amp;" "&amp;B1079),(B1079&amp;", "&amp;A1079)))))))</f>
        <v/>
      </c>
    </row>
    <row r="1080" spans="1:3" x14ac:dyDescent="0.2">
      <c r="A1080" s="24"/>
      <c r="B1080" s="24"/>
      <c r="C1080" s="43" t="str">
        <f>(IF((COUNTBLANK(A1080))=1,"",(IF((COUNTBLANK($C$4))=1,"",(IF((VLOOKUP($C$4,'Name Concatenation'!$A$1721:$B$1722,2,FALSE))=1,(A1080&amp;" "&amp;B1080),(B1080&amp;", "&amp;A1080)))))))</f>
        <v/>
      </c>
    </row>
    <row r="1081" spans="1:3" x14ac:dyDescent="0.2">
      <c r="A1081" s="24"/>
      <c r="B1081" s="24"/>
      <c r="C1081" s="43" t="str">
        <f>(IF((COUNTBLANK(A1081))=1,"",(IF((COUNTBLANK($C$4))=1,"",(IF((VLOOKUP($C$4,'Name Concatenation'!$A$1721:$B$1722,2,FALSE))=1,(A1081&amp;" "&amp;B1081),(B1081&amp;", "&amp;A1081)))))))</f>
        <v/>
      </c>
    </row>
    <row r="1082" spans="1:3" x14ac:dyDescent="0.2">
      <c r="A1082" s="24"/>
      <c r="B1082" s="24"/>
      <c r="C1082" s="43" t="str">
        <f>(IF((COUNTBLANK(A1082))=1,"",(IF((COUNTBLANK($C$4))=1,"",(IF((VLOOKUP($C$4,'Name Concatenation'!$A$1721:$B$1722,2,FALSE))=1,(A1082&amp;" "&amp;B1082),(B1082&amp;", "&amp;A1082)))))))</f>
        <v/>
      </c>
    </row>
    <row r="1083" spans="1:3" x14ac:dyDescent="0.2">
      <c r="A1083" s="24"/>
      <c r="B1083" s="24"/>
      <c r="C1083" s="43" t="str">
        <f>(IF((COUNTBLANK(A1083))=1,"",(IF((COUNTBLANK($C$4))=1,"",(IF((VLOOKUP($C$4,'Name Concatenation'!$A$1721:$B$1722,2,FALSE))=1,(A1083&amp;" "&amp;B1083),(B1083&amp;", "&amp;A1083)))))))</f>
        <v/>
      </c>
    </row>
    <row r="1084" spans="1:3" x14ac:dyDescent="0.2">
      <c r="A1084" s="24"/>
      <c r="B1084" s="24"/>
      <c r="C1084" s="43" t="str">
        <f>(IF((COUNTBLANK(A1084))=1,"",(IF((COUNTBLANK($C$4))=1,"",(IF((VLOOKUP($C$4,'Name Concatenation'!$A$1721:$B$1722,2,FALSE))=1,(A1084&amp;" "&amp;B1084),(B1084&amp;", "&amp;A1084)))))))</f>
        <v/>
      </c>
    </row>
    <row r="1085" spans="1:3" x14ac:dyDescent="0.2">
      <c r="A1085" s="24"/>
      <c r="B1085" s="24"/>
      <c r="C1085" s="43" t="str">
        <f>(IF((COUNTBLANK(A1085))=1,"",(IF((COUNTBLANK($C$4))=1,"",(IF((VLOOKUP($C$4,'Name Concatenation'!$A$1721:$B$1722,2,FALSE))=1,(A1085&amp;" "&amp;B1085),(B1085&amp;", "&amp;A1085)))))))</f>
        <v/>
      </c>
    </row>
    <row r="1086" spans="1:3" x14ac:dyDescent="0.2">
      <c r="A1086" s="24"/>
      <c r="B1086" s="24"/>
      <c r="C1086" s="43" t="str">
        <f>(IF((COUNTBLANK(A1086))=1,"",(IF((COUNTBLANK($C$4))=1,"",(IF((VLOOKUP($C$4,'Name Concatenation'!$A$1721:$B$1722,2,FALSE))=1,(A1086&amp;" "&amp;B1086),(B1086&amp;", "&amp;A1086)))))))</f>
        <v/>
      </c>
    </row>
    <row r="1087" spans="1:3" x14ac:dyDescent="0.2">
      <c r="A1087" s="24"/>
      <c r="B1087" s="24"/>
      <c r="C1087" s="43" t="str">
        <f>(IF((COUNTBLANK(A1087))=1,"",(IF((COUNTBLANK($C$4))=1,"",(IF((VLOOKUP($C$4,'Name Concatenation'!$A$1721:$B$1722,2,FALSE))=1,(A1087&amp;" "&amp;B1087),(B1087&amp;", "&amp;A1087)))))))</f>
        <v/>
      </c>
    </row>
    <row r="1088" spans="1:3" x14ac:dyDescent="0.2">
      <c r="A1088" s="24"/>
      <c r="B1088" s="24"/>
      <c r="C1088" s="43" t="str">
        <f>(IF((COUNTBLANK(A1088))=1,"",(IF((COUNTBLANK($C$4))=1,"",(IF((VLOOKUP($C$4,'Name Concatenation'!$A$1721:$B$1722,2,FALSE))=1,(A1088&amp;" "&amp;B1088),(B1088&amp;", "&amp;A1088)))))))</f>
        <v/>
      </c>
    </row>
    <row r="1089" spans="1:3" x14ac:dyDescent="0.2">
      <c r="A1089" s="24"/>
      <c r="B1089" s="24"/>
      <c r="C1089" s="43" t="str">
        <f>(IF((COUNTBLANK(A1089))=1,"",(IF((COUNTBLANK($C$4))=1,"",(IF((VLOOKUP($C$4,'Name Concatenation'!$A$1721:$B$1722,2,FALSE))=1,(A1089&amp;" "&amp;B1089),(B1089&amp;", "&amp;A1089)))))))</f>
        <v/>
      </c>
    </row>
    <row r="1090" spans="1:3" x14ac:dyDescent="0.2">
      <c r="A1090" s="24"/>
      <c r="B1090" s="24"/>
      <c r="C1090" s="43" t="str">
        <f>(IF((COUNTBLANK(A1090))=1,"",(IF((COUNTBLANK($C$4))=1,"",(IF((VLOOKUP($C$4,'Name Concatenation'!$A$1721:$B$1722,2,FALSE))=1,(A1090&amp;" "&amp;B1090),(B1090&amp;", "&amp;A1090)))))))</f>
        <v/>
      </c>
    </row>
    <row r="1091" spans="1:3" x14ac:dyDescent="0.2">
      <c r="A1091" s="24"/>
      <c r="B1091" s="24"/>
      <c r="C1091" s="43" t="str">
        <f>(IF((COUNTBLANK(A1091))=1,"",(IF((COUNTBLANK($C$4))=1,"",(IF((VLOOKUP($C$4,'Name Concatenation'!$A$1721:$B$1722,2,FALSE))=1,(A1091&amp;" "&amp;B1091),(B1091&amp;", "&amp;A1091)))))))</f>
        <v/>
      </c>
    </row>
    <row r="1092" spans="1:3" x14ac:dyDescent="0.2">
      <c r="A1092" s="24"/>
      <c r="B1092" s="24"/>
      <c r="C1092" s="43" t="str">
        <f>(IF((COUNTBLANK(A1092))=1,"",(IF((COUNTBLANK($C$4))=1,"",(IF((VLOOKUP($C$4,'Name Concatenation'!$A$1721:$B$1722,2,FALSE))=1,(A1092&amp;" "&amp;B1092),(B1092&amp;", "&amp;A1092)))))))</f>
        <v/>
      </c>
    </row>
    <row r="1093" spans="1:3" x14ac:dyDescent="0.2">
      <c r="A1093" s="24"/>
      <c r="B1093" s="24"/>
      <c r="C1093" s="43" t="str">
        <f>(IF((COUNTBLANK(A1093))=1,"",(IF((COUNTBLANK($C$4))=1,"",(IF((VLOOKUP($C$4,'Name Concatenation'!$A$1721:$B$1722,2,FALSE))=1,(A1093&amp;" "&amp;B1093),(B1093&amp;", "&amp;A1093)))))))</f>
        <v/>
      </c>
    </row>
    <row r="1094" spans="1:3" x14ac:dyDescent="0.2">
      <c r="A1094" s="24"/>
      <c r="B1094" s="24"/>
      <c r="C1094" s="43" t="str">
        <f>(IF((COUNTBLANK(A1094))=1,"",(IF((COUNTBLANK($C$4))=1,"",(IF((VLOOKUP($C$4,'Name Concatenation'!$A$1721:$B$1722,2,FALSE))=1,(A1094&amp;" "&amp;B1094),(B1094&amp;", "&amp;A1094)))))))</f>
        <v/>
      </c>
    </row>
    <row r="1095" spans="1:3" x14ac:dyDescent="0.2">
      <c r="A1095" s="24"/>
      <c r="B1095" s="24"/>
      <c r="C1095" s="43" t="str">
        <f>(IF((COUNTBLANK(A1095))=1,"",(IF((COUNTBLANK($C$4))=1,"",(IF((VLOOKUP($C$4,'Name Concatenation'!$A$1721:$B$1722,2,FALSE))=1,(A1095&amp;" "&amp;B1095),(B1095&amp;", "&amp;A1095)))))))</f>
        <v/>
      </c>
    </row>
    <row r="1096" spans="1:3" x14ac:dyDescent="0.2">
      <c r="A1096" s="24"/>
      <c r="B1096" s="24"/>
      <c r="C1096" s="43" t="str">
        <f>(IF((COUNTBLANK(A1096))=1,"",(IF((COUNTBLANK($C$4))=1,"",(IF((VLOOKUP($C$4,'Name Concatenation'!$A$1721:$B$1722,2,FALSE))=1,(A1096&amp;" "&amp;B1096),(B1096&amp;", "&amp;A1096)))))))</f>
        <v/>
      </c>
    </row>
    <row r="1097" spans="1:3" x14ac:dyDescent="0.2">
      <c r="A1097" s="24"/>
      <c r="B1097" s="24"/>
      <c r="C1097" s="43" t="str">
        <f>(IF((COUNTBLANK(A1097))=1,"",(IF((COUNTBLANK($C$4))=1,"",(IF((VLOOKUP($C$4,'Name Concatenation'!$A$1721:$B$1722,2,FALSE))=1,(A1097&amp;" "&amp;B1097),(B1097&amp;", "&amp;A1097)))))))</f>
        <v/>
      </c>
    </row>
    <row r="1098" spans="1:3" x14ac:dyDescent="0.2">
      <c r="A1098" s="24"/>
      <c r="B1098" s="24"/>
      <c r="C1098" s="43" t="str">
        <f>(IF((COUNTBLANK(A1098))=1,"",(IF((COUNTBLANK($C$4))=1,"",(IF((VLOOKUP($C$4,'Name Concatenation'!$A$1721:$B$1722,2,FALSE))=1,(A1098&amp;" "&amp;B1098),(B1098&amp;", "&amp;A1098)))))))</f>
        <v/>
      </c>
    </row>
    <row r="1099" spans="1:3" x14ac:dyDescent="0.2">
      <c r="A1099" s="24"/>
      <c r="B1099" s="24"/>
      <c r="C1099" s="43" t="str">
        <f>(IF((COUNTBLANK(A1099))=1,"",(IF((COUNTBLANK($C$4))=1,"",(IF((VLOOKUP($C$4,'Name Concatenation'!$A$1721:$B$1722,2,FALSE))=1,(A1099&amp;" "&amp;B1099),(B1099&amp;", "&amp;A1099)))))))</f>
        <v/>
      </c>
    </row>
    <row r="1100" spans="1:3" x14ac:dyDescent="0.2">
      <c r="A1100" s="24"/>
      <c r="B1100" s="24"/>
      <c r="C1100" s="43" t="str">
        <f>(IF((COUNTBLANK(A1100))=1,"",(IF((COUNTBLANK($C$4))=1,"",(IF((VLOOKUP($C$4,'Name Concatenation'!$A$1721:$B$1722,2,FALSE))=1,(A1100&amp;" "&amp;B1100),(B1100&amp;", "&amp;A1100)))))))</f>
        <v/>
      </c>
    </row>
    <row r="1101" spans="1:3" x14ac:dyDescent="0.2">
      <c r="A1101" s="24"/>
      <c r="B1101" s="24"/>
      <c r="C1101" s="43" t="str">
        <f>(IF((COUNTBLANK(A1101))=1,"",(IF((COUNTBLANK($C$4))=1,"",(IF((VLOOKUP($C$4,'Name Concatenation'!$A$1721:$B$1722,2,FALSE))=1,(A1101&amp;" "&amp;B1101),(B1101&amp;", "&amp;A1101)))))))</f>
        <v/>
      </c>
    </row>
    <row r="1102" spans="1:3" x14ac:dyDescent="0.2">
      <c r="A1102" s="24"/>
      <c r="B1102" s="24"/>
      <c r="C1102" s="43" t="str">
        <f>(IF((COUNTBLANK(A1102))=1,"",(IF((COUNTBLANK($C$4))=1,"",(IF((VLOOKUP($C$4,'Name Concatenation'!$A$1721:$B$1722,2,FALSE))=1,(A1102&amp;" "&amp;B1102),(B1102&amp;", "&amp;A1102)))))))</f>
        <v/>
      </c>
    </row>
    <row r="1103" spans="1:3" x14ac:dyDescent="0.2">
      <c r="A1103" s="24"/>
      <c r="B1103" s="24"/>
      <c r="C1103" s="43" t="str">
        <f>(IF((COUNTBLANK(A1103))=1,"",(IF((COUNTBLANK($C$4))=1,"",(IF((VLOOKUP($C$4,'Name Concatenation'!$A$1721:$B$1722,2,FALSE))=1,(A1103&amp;" "&amp;B1103),(B1103&amp;", "&amp;A1103)))))))</f>
        <v/>
      </c>
    </row>
    <row r="1104" spans="1:3" x14ac:dyDescent="0.2">
      <c r="A1104" s="24"/>
      <c r="B1104" s="24"/>
      <c r="C1104" s="43" t="str">
        <f>(IF((COUNTBLANK(A1104))=1,"",(IF((COUNTBLANK($C$4))=1,"",(IF((VLOOKUP($C$4,'Name Concatenation'!$A$1721:$B$1722,2,FALSE))=1,(A1104&amp;" "&amp;B1104),(B1104&amp;", "&amp;A1104)))))))</f>
        <v/>
      </c>
    </row>
    <row r="1105" spans="1:3" x14ac:dyDescent="0.2">
      <c r="A1105" s="24"/>
      <c r="B1105" s="24"/>
      <c r="C1105" s="43" t="str">
        <f>(IF((COUNTBLANK(A1105))=1,"",(IF((COUNTBLANK($C$4))=1,"",(IF((VLOOKUP($C$4,'Name Concatenation'!$A$1721:$B$1722,2,FALSE))=1,(A1105&amp;" "&amp;B1105),(B1105&amp;", "&amp;A1105)))))))</f>
        <v/>
      </c>
    </row>
    <row r="1106" spans="1:3" x14ac:dyDescent="0.2">
      <c r="A1106" s="24"/>
      <c r="B1106" s="24"/>
      <c r="C1106" s="43" t="str">
        <f>(IF((COUNTBLANK(A1106))=1,"",(IF((COUNTBLANK($C$4))=1,"",(IF((VLOOKUP($C$4,'Name Concatenation'!$A$1721:$B$1722,2,FALSE))=1,(A1106&amp;" "&amp;B1106),(B1106&amp;", "&amp;A1106)))))))</f>
        <v/>
      </c>
    </row>
    <row r="1107" spans="1:3" x14ac:dyDescent="0.2">
      <c r="A1107" s="24"/>
      <c r="B1107" s="24"/>
      <c r="C1107" s="43" t="str">
        <f>(IF((COUNTBLANK(A1107))=1,"",(IF((COUNTBLANK($C$4))=1,"",(IF((VLOOKUP($C$4,'Name Concatenation'!$A$1721:$B$1722,2,FALSE))=1,(A1107&amp;" "&amp;B1107),(B1107&amp;", "&amp;A1107)))))))</f>
        <v/>
      </c>
    </row>
    <row r="1108" spans="1:3" x14ac:dyDescent="0.2">
      <c r="A1108" s="24"/>
      <c r="B1108" s="24"/>
      <c r="C1108" s="43" t="str">
        <f>(IF((COUNTBLANK(A1108))=1,"",(IF((COUNTBLANK($C$4))=1,"",(IF((VLOOKUP($C$4,'Name Concatenation'!$A$1721:$B$1722,2,FALSE))=1,(A1108&amp;" "&amp;B1108),(B1108&amp;", "&amp;A1108)))))))</f>
        <v/>
      </c>
    </row>
    <row r="1109" spans="1:3" x14ac:dyDescent="0.2">
      <c r="A1109" s="24"/>
      <c r="B1109" s="24"/>
      <c r="C1109" s="43" t="str">
        <f>(IF((COUNTBLANK(A1109))=1,"",(IF((COUNTBLANK($C$4))=1,"",(IF((VLOOKUP($C$4,'Name Concatenation'!$A$1721:$B$1722,2,FALSE))=1,(A1109&amp;" "&amp;B1109),(B1109&amp;", "&amp;A1109)))))))</f>
        <v/>
      </c>
    </row>
    <row r="1110" spans="1:3" x14ac:dyDescent="0.2">
      <c r="A1110" s="24"/>
      <c r="B1110" s="24"/>
      <c r="C1110" s="43" t="str">
        <f>(IF((COUNTBLANK(A1110))=1,"",(IF((COUNTBLANK($C$4))=1,"",(IF((VLOOKUP($C$4,'Name Concatenation'!$A$1721:$B$1722,2,FALSE))=1,(A1110&amp;" "&amp;B1110),(B1110&amp;", "&amp;A1110)))))))</f>
        <v/>
      </c>
    </row>
    <row r="1111" spans="1:3" x14ac:dyDescent="0.2">
      <c r="A1111" s="24"/>
      <c r="B1111" s="24"/>
      <c r="C1111" s="43" t="str">
        <f>(IF((COUNTBLANK(A1111))=1,"",(IF((COUNTBLANK($C$4))=1,"",(IF((VLOOKUP($C$4,'Name Concatenation'!$A$1721:$B$1722,2,FALSE))=1,(A1111&amp;" "&amp;B1111),(B1111&amp;", "&amp;A1111)))))))</f>
        <v/>
      </c>
    </row>
    <row r="1112" spans="1:3" x14ac:dyDescent="0.2">
      <c r="A1112" s="24"/>
      <c r="B1112" s="24"/>
      <c r="C1112" s="43" t="str">
        <f>(IF((COUNTBLANK(A1112))=1,"",(IF((COUNTBLANK($C$4))=1,"",(IF((VLOOKUP($C$4,'Name Concatenation'!$A$1721:$B$1722,2,FALSE))=1,(A1112&amp;" "&amp;B1112),(B1112&amp;", "&amp;A1112)))))))</f>
        <v/>
      </c>
    </row>
    <row r="1113" spans="1:3" x14ac:dyDescent="0.2">
      <c r="A1113" s="24"/>
      <c r="B1113" s="24"/>
      <c r="C1113" s="43" t="str">
        <f>(IF((COUNTBLANK(A1113))=1,"",(IF((COUNTBLANK($C$4))=1,"",(IF((VLOOKUP($C$4,'Name Concatenation'!$A$1721:$B$1722,2,FALSE))=1,(A1113&amp;" "&amp;B1113),(B1113&amp;", "&amp;A1113)))))))</f>
        <v/>
      </c>
    </row>
    <row r="1114" spans="1:3" x14ac:dyDescent="0.2">
      <c r="A1114" s="24"/>
      <c r="B1114" s="24"/>
      <c r="C1114" s="43" t="str">
        <f>(IF((COUNTBLANK(A1114))=1,"",(IF((COUNTBLANK($C$4))=1,"",(IF((VLOOKUP($C$4,'Name Concatenation'!$A$1721:$B$1722,2,FALSE))=1,(A1114&amp;" "&amp;B1114),(B1114&amp;", "&amp;A1114)))))))</f>
        <v/>
      </c>
    </row>
    <row r="1115" spans="1:3" x14ac:dyDescent="0.2">
      <c r="A1115" s="24"/>
      <c r="B1115" s="24"/>
      <c r="C1115" s="43" t="str">
        <f>(IF((COUNTBLANK(A1115))=1,"",(IF((COUNTBLANK($C$4))=1,"",(IF((VLOOKUP($C$4,'Name Concatenation'!$A$1721:$B$1722,2,FALSE))=1,(A1115&amp;" "&amp;B1115),(B1115&amp;", "&amp;A1115)))))))</f>
        <v/>
      </c>
    </row>
    <row r="1116" spans="1:3" x14ac:dyDescent="0.2">
      <c r="A1116" s="24"/>
      <c r="B1116" s="24"/>
      <c r="C1116" s="43" t="str">
        <f>(IF((COUNTBLANK(A1116))=1,"",(IF((COUNTBLANK($C$4))=1,"",(IF((VLOOKUP($C$4,'Name Concatenation'!$A$1721:$B$1722,2,FALSE))=1,(A1116&amp;" "&amp;B1116),(B1116&amp;", "&amp;A1116)))))))</f>
        <v/>
      </c>
    </row>
    <row r="1117" spans="1:3" x14ac:dyDescent="0.2">
      <c r="A1117" s="24"/>
      <c r="B1117" s="24"/>
      <c r="C1117" s="43" t="str">
        <f>(IF((COUNTBLANK(A1117))=1,"",(IF((COUNTBLANK($C$4))=1,"",(IF((VLOOKUP($C$4,'Name Concatenation'!$A$1721:$B$1722,2,FALSE))=1,(A1117&amp;" "&amp;B1117),(B1117&amp;", "&amp;A1117)))))))</f>
        <v/>
      </c>
    </row>
    <row r="1118" spans="1:3" x14ac:dyDescent="0.2">
      <c r="A1118" s="24"/>
      <c r="B1118" s="24"/>
      <c r="C1118" s="43" t="str">
        <f>(IF((COUNTBLANK(A1118))=1,"",(IF((COUNTBLANK($C$4))=1,"",(IF((VLOOKUP($C$4,'Name Concatenation'!$A$1721:$B$1722,2,FALSE))=1,(A1118&amp;" "&amp;B1118),(B1118&amp;", "&amp;A1118)))))))</f>
        <v/>
      </c>
    </row>
    <row r="1119" spans="1:3" x14ac:dyDescent="0.2">
      <c r="A1119" s="24"/>
      <c r="B1119" s="24"/>
      <c r="C1119" s="43" t="str">
        <f>(IF((COUNTBLANK(A1119))=1,"",(IF((COUNTBLANK($C$4))=1,"",(IF((VLOOKUP($C$4,'Name Concatenation'!$A$1721:$B$1722,2,FALSE))=1,(A1119&amp;" "&amp;B1119),(B1119&amp;", "&amp;A1119)))))))</f>
        <v/>
      </c>
    </row>
    <row r="1120" spans="1:3" x14ac:dyDescent="0.2">
      <c r="A1120" s="24"/>
      <c r="B1120" s="24"/>
      <c r="C1120" s="43" t="str">
        <f>(IF((COUNTBLANK(A1120))=1,"",(IF((COUNTBLANK($C$4))=1,"",(IF((VLOOKUP($C$4,'Name Concatenation'!$A$1721:$B$1722,2,FALSE))=1,(A1120&amp;" "&amp;B1120),(B1120&amp;", "&amp;A1120)))))))</f>
        <v/>
      </c>
    </row>
    <row r="1121" spans="1:3" x14ac:dyDescent="0.2">
      <c r="A1121" s="24"/>
      <c r="B1121" s="24"/>
      <c r="C1121" s="43" t="str">
        <f>(IF((COUNTBLANK(A1121))=1,"",(IF((COUNTBLANK($C$4))=1,"",(IF((VLOOKUP($C$4,'Name Concatenation'!$A$1721:$B$1722,2,FALSE))=1,(A1121&amp;" "&amp;B1121),(B1121&amp;", "&amp;A1121)))))))</f>
        <v/>
      </c>
    </row>
    <row r="1122" spans="1:3" x14ac:dyDescent="0.2">
      <c r="A1122" s="24"/>
      <c r="B1122" s="24"/>
      <c r="C1122" s="43" t="str">
        <f>(IF((COUNTBLANK(A1122))=1,"",(IF((COUNTBLANK($C$4))=1,"",(IF((VLOOKUP($C$4,'Name Concatenation'!$A$1721:$B$1722,2,FALSE))=1,(A1122&amp;" "&amp;B1122),(B1122&amp;", "&amp;A1122)))))))</f>
        <v/>
      </c>
    </row>
    <row r="1123" spans="1:3" x14ac:dyDescent="0.2">
      <c r="A1123" s="24"/>
      <c r="B1123" s="24"/>
      <c r="C1123" s="43" t="str">
        <f>(IF((COUNTBLANK(A1123))=1,"",(IF((COUNTBLANK($C$4))=1,"",(IF((VLOOKUP($C$4,'Name Concatenation'!$A$1721:$B$1722,2,FALSE))=1,(A1123&amp;" "&amp;B1123),(B1123&amp;", "&amp;A1123)))))))</f>
        <v/>
      </c>
    </row>
    <row r="1124" spans="1:3" x14ac:dyDescent="0.2">
      <c r="A1124" s="24"/>
      <c r="B1124" s="24"/>
      <c r="C1124" s="43" t="str">
        <f>(IF((COUNTBLANK(A1124))=1,"",(IF((COUNTBLANK($C$4))=1,"",(IF((VLOOKUP($C$4,'Name Concatenation'!$A$1721:$B$1722,2,FALSE))=1,(A1124&amp;" "&amp;B1124),(B1124&amp;", "&amp;A1124)))))))</f>
        <v/>
      </c>
    </row>
    <row r="1125" spans="1:3" x14ac:dyDescent="0.2">
      <c r="A1125" s="24"/>
      <c r="B1125" s="24"/>
      <c r="C1125" s="43" t="str">
        <f>(IF((COUNTBLANK(A1125))=1,"",(IF((COUNTBLANK($C$4))=1,"",(IF((VLOOKUP($C$4,'Name Concatenation'!$A$1721:$B$1722,2,FALSE))=1,(A1125&amp;" "&amp;B1125),(B1125&amp;", "&amp;A1125)))))))</f>
        <v/>
      </c>
    </row>
    <row r="1126" spans="1:3" x14ac:dyDescent="0.2">
      <c r="A1126" s="24"/>
      <c r="B1126" s="24"/>
      <c r="C1126" s="43" t="str">
        <f>(IF((COUNTBLANK(A1126))=1,"",(IF((COUNTBLANK($C$4))=1,"",(IF((VLOOKUP($C$4,'Name Concatenation'!$A$1721:$B$1722,2,FALSE))=1,(A1126&amp;" "&amp;B1126),(B1126&amp;", "&amp;A1126)))))))</f>
        <v/>
      </c>
    </row>
    <row r="1127" spans="1:3" x14ac:dyDescent="0.2">
      <c r="A1127" s="24"/>
      <c r="B1127" s="24"/>
      <c r="C1127" s="43" t="str">
        <f>(IF((COUNTBLANK(A1127))=1,"",(IF((COUNTBLANK($C$4))=1,"",(IF((VLOOKUP($C$4,'Name Concatenation'!$A$1721:$B$1722,2,FALSE))=1,(A1127&amp;" "&amp;B1127),(B1127&amp;", "&amp;A1127)))))))</f>
        <v/>
      </c>
    </row>
    <row r="1128" spans="1:3" x14ac:dyDescent="0.2">
      <c r="A1128" s="24"/>
      <c r="B1128" s="24"/>
      <c r="C1128" s="43" t="str">
        <f>(IF((COUNTBLANK(A1128))=1,"",(IF((COUNTBLANK($C$4))=1,"",(IF((VLOOKUP($C$4,'Name Concatenation'!$A$1721:$B$1722,2,FALSE))=1,(A1128&amp;" "&amp;B1128),(B1128&amp;", "&amp;A1128)))))))</f>
        <v/>
      </c>
    </row>
    <row r="1129" spans="1:3" x14ac:dyDescent="0.2">
      <c r="A1129" s="24"/>
      <c r="B1129" s="24"/>
      <c r="C1129" s="43" t="str">
        <f>(IF((COUNTBLANK(A1129))=1,"",(IF((COUNTBLANK($C$4))=1,"",(IF((VLOOKUP($C$4,'Name Concatenation'!$A$1721:$B$1722,2,FALSE))=1,(A1129&amp;" "&amp;B1129),(B1129&amp;", "&amp;A1129)))))))</f>
        <v/>
      </c>
    </row>
    <row r="1130" spans="1:3" x14ac:dyDescent="0.2">
      <c r="A1130" s="24"/>
      <c r="B1130" s="24"/>
      <c r="C1130" s="43" t="str">
        <f>(IF((COUNTBLANK(A1130))=1,"",(IF((COUNTBLANK($C$4))=1,"",(IF((VLOOKUP($C$4,'Name Concatenation'!$A$1721:$B$1722,2,FALSE))=1,(A1130&amp;" "&amp;B1130),(B1130&amp;", "&amp;A1130)))))))</f>
        <v/>
      </c>
    </row>
    <row r="1131" spans="1:3" x14ac:dyDescent="0.2">
      <c r="A1131" s="24"/>
      <c r="B1131" s="24"/>
      <c r="C1131" s="43" t="str">
        <f>(IF((COUNTBLANK(A1131))=1,"",(IF((COUNTBLANK($C$4))=1,"",(IF((VLOOKUP($C$4,'Name Concatenation'!$A$1721:$B$1722,2,FALSE))=1,(A1131&amp;" "&amp;B1131),(B1131&amp;", "&amp;A1131)))))))</f>
        <v/>
      </c>
    </row>
    <row r="1132" spans="1:3" x14ac:dyDescent="0.2">
      <c r="A1132" s="24"/>
      <c r="B1132" s="24"/>
      <c r="C1132" s="43" t="str">
        <f>(IF((COUNTBLANK(A1132))=1,"",(IF((COUNTBLANK($C$4))=1,"",(IF((VLOOKUP($C$4,'Name Concatenation'!$A$1721:$B$1722,2,FALSE))=1,(A1132&amp;" "&amp;B1132),(B1132&amp;", "&amp;A1132)))))))</f>
        <v/>
      </c>
    </row>
    <row r="1133" spans="1:3" x14ac:dyDescent="0.2">
      <c r="A1133" s="24"/>
      <c r="B1133" s="24"/>
      <c r="C1133" s="43" t="str">
        <f>(IF((COUNTBLANK(A1133))=1,"",(IF((COUNTBLANK($C$4))=1,"",(IF((VLOOKUP($C$4,'Name Concatenation'!$A$1721:$B$1722,2,FALSE))=1,(A1133&amp;" "&amp;B1133),(B1133&amp;", "&amp;A1133)))))))</f>
        <v/>
      </c>
    </row>
    <row r="1134" spans="1:3" x14ac:dyDescent="0.2">
      <c r="A1134" s="24"/>
      <c r="B1134" s="24"/>
      <c r="C1134" s="43" t="str">
        <f>(IF((COUNTBLANK(A1134))=1,"",(IF((COUNTBLANK($C$4))=1,"",(IF((VLOOKUP($C$4,'Name Concatenation'!$A$1721:$B$1722,2,FALSE))=1,(A1134&amp;" "&amp;B1134),(B1134&amp;", "&amp;A1134)))))))</f>
        <v/>
      </c>
    </row>
    <row r="1135" spans="1:3" x14ac:dyDescent="0.2">
      <c r="A1135" s="24"/>
      <c r="B1135" s="24"/>
      <c r="C1135" s="43" t="str">
        <f>(IF((COUNTBLANK(A1135))=1,"",(IF((COUNTBLANK($C$4))=1,"",(IF((VLOOKUP($C$4,'Name Concatenation'!$A$1721:$B$1722,2,FALSE))=1,(A1135&amp;" "&amp;B1135),(B1135&amp;", "&amp;A1135)))))))</f>
        <v/>
      </c>
    </row>
    <row r="1136" spans="1:3" x14ac:dyDescent="0.2">
      <c r="A1136" s="24"/>
      <c r="B1136" s="24"/>
      <c r="C1136" s="43" t="str">
        <f>(IF((COUNTBLANK(A1136))=1,"",(IF((COUNTBLANK($C$4))=1,"",(IF((VLOOKUP($C$4,'Name Concatenation'!$A$1721:$B$1722,2,FALSE))=1,(A1136&amp;" "&amp;B1136),(B1136&amp;", "&amp;A1136)))))))</f>
        <v/>
      </c>
    </row>
    <row r="1137" spans="1:3" x14ac:dyDescent="0.2">
      <c r="A1137" s="24"/>
      <c r="B1137" s="24"/>
      <c r="C1137" s="43" t="str">
        <f>(IF((COUNTBLANK(A1137))=1,"",(IF((COUNTBLANK($C$4))=1,"",(IF((VLOOKUP($C$4,'Name Concatenation'!$A$1721:$B$1722,2,FALSE))=1,(A1137&amp;" "&amp;B1137),(B1137&amp;", "&amp;A1137)))))))</f>
        <v/>
      </c>
    </row>
    <row r="1138" spans="1:3" x14ac:dyDescent="0.2">
      <c r="A1138" s="24"/>
      <c r="B1138" s="24"/>
      <c r="C1138" s="43" t="str">
        <f>(IF((COUNTBLANK(A1138))=1,"",(IF((COUNTBLANK($C$4))=1,"",(IF((VLOOKUP($C$4,'Name Concatenation'!$A$1721:$B$1722,2,FALSE))=1,(A1138&amp;" "&amp;B1138),(B1138&amp;", "&amp;A1138)))))))</f>
        <v/>
      </c>
    </row>
    <row r="1139" spans="1:3" x14ac:dyDescent="0.2">
      <c r="A1139" s="24"/>
      <c r="B1139" s="24"/>
      <c r="C1139" s="43" t="str">
        <f>(IF((COUNTBLANK(A1139))=1,"",(IF((COUNTBLANK($C$4))=1,"",(IF((VLOOKUP($C$4,'Name Concatenation'!$A$1721:$B$1722,2,FALSE))=1,(A1139&amp;" "&amp;B1139),(B1139&amp;", "&amp;A1139)))))))</f>
        <v/>
      </c>
    </row>
    <row r="1140" spans="1:3" x14ac:dyDescent="0.2">
      <c r="A1140" s="24"/>
      <c r="B1140" s="24"/>
      <c r="C1140" s="43" t="str">
        <f>(IF((COUNTBLANK(A1140))=1,"",(IF((COUNTBLANK($C$4))=1,"",(IF((VLOOKUP($C$4,'Name Concatenation'!$A$1721:$B$1722,2,FALSE))=1,(A1140&amp;" "&amp;B1140),(B1140&amp;", "&amp;A1140)))))))</f>
        <v/>
      </c>
    </row>
    <row r="1141" spans="1:3" x14ac:dyDescent="0.2">
      <c r="A1141" s="24"/>
      <c r="B1141" s="24"/>
      <c r="C1141" s="43" t="str">
        <f>(IF((COUNTBLANK(A1141))=1,"",(IF((COUNTBLANK($C$4))=1,"",(IF((VLOOKUP($C$4,'Name Concatenation'!$A$1721:$B$1722,2,FALSE))=1,(A1141&amp;" "&amp;B1141),(B1141&amp;", "&amp;A1141)))))))</f>
        <v/>
      </c>
    </row>
    <row r="1142" spans="1:3" x14ac:dyDescent="0.2">
      <c r="A1142" s="24"/>
      <c r="B1142" s="24"/>
      <c r="C1142" s="43" t="str">
        <f>(IF((COUNTBLANK(A1142))=1,"",(IF((COUNTBLANK($C$4))=1,"",(IF((VLOOKUP($C$4,'Name Concatenation'!$A$1721:$B$1722,2,FALSE))=1,(A1142&amp;" "&amp;B1142),(B1142&amp;", "&amp;A1142)))))))</f>
        <v/>
      </c>
    </row>
    <row r="1143" spans="1:3" x14ac:dyDescent="0.2">
      <c r="A1143" s="24"/>
      <c r="B1143" s="24"/>
      <c r="C1143" s="43" t="str">
        <f>(IF((COUNTBLANK(A1143))=1,"",(IF((COUNTBLANK($C$4))=1,"",(IF((VLOOKUP($C$4,'Name Concatenation'!$A$1721:$B$1722,2,FALSE))=1,(A1143&amp;" "&amp;B1143),(B1143&amp;", "&amp;A1143)))))))</f>
        <v/>
      </c>
    </row>
    <row r="1144" spans="1:3" x14ac:dyDescent="0.2">
      <c r="A1144" s="24"/>
      <c r="B1144" s="24"/>
      <c r="C1144" s="43" t="str">
        <f>(IF((COUNTBLANK(A1144))=1,"",(IF((COUNTBLANK($C$4))=1,"",(IF((VLOOKUP($C$4,'Name Concatenation'!$A$1721:$B$1722,2,FALSE))=1,(A1144&amp;" "&amp;B1144),(B1144&amp;", "&amp;A1144)))))))</f>
        <v/>
      </c>
    </row>
    <row r="1145" spans="1:3" x14ac:dyDescent="0.2">
      <c r="A1145" s="24"/>
      <c r="B1145" s="24"/>
      <c r="C1145" s="43" t="str">
        <f>(IF((COUNTBLANK(A1145))=1,"",(IF((COUNTBLANK($C$4))=1,"",(IF((VLOOKUP($C$4,'Name Concatenation'!$A$1721:$B$1722,2,FALSE))=1,(A1145&amp;" "&amp;B1145),(B1145&amp;", "&amp;A1145)))))))</f>
        <v/>
      </c>
    </row>
    <row r="1146" spans="1:3" x14ac:dyDescent="0.2">
      <c r="A1146" s="24"/>
      <c r="B1146" s="24"/>
      <c r="C1146" s="43" t="str">
        <f>(IF((COUNTBLANK(A1146))=1,"",(IF((COUNTBLANK($C$4))=1,"",(IF((VLOOKUP($C$4,'Name Concatenation'!$A$1721:$B$1722,2,FALSE))=1,(A1146&amp;" "&amp;B1146),(B1146&amp;", "&amp;A1146)))))))</f>
        <v/>
      </c>
    </row>
    <row r="1147" spans="1:3" x14ac:dyDescent="0.2">
      <c r="A1147" s="24"/>
      <c r="B1147" s="24"/>
      <c r="C1147" s="43" t="str">
        <f>(IF((COUNTBLANK(A1147))=1,"",(IF((COUNTBLANK($C$4))=1,"",(IF((VLOOKUP($C$4,'Name Concatenation'!$A$1721:$B$1722,2,FALSE))=1,(A1147&amp;" "&amp;B1147),(B1147&amp;", "&amp;A1147)))))))</f>
        <v/>
      </c>
    </row>
    <row r="1148" spans="1:3" x14ac:dyDescent="0.2">
      <c r="A1148" s="24"/>
      <c r="B1148" s="24"/>
      <c r="C1148" s="43" t="str">
        <f>(IF((COUNTBLANK(A1148))=1,"",(IF((COUNTBLANK($C$4))=1,"",(IF((VLOOKUP($C$4,'Name Concatenation'!$A$1721:$B$1722,2,FALSE))=1,(A1148&amp;" "&amp;B1148),(B1148&amp;", "&amp;A1148)))))))</f>
        <v/>
      </c>
    </row>
    <row r="1149" spans="1:3" x14ac:dyDescent="0.2">
      <c r="A1149" s="24"/>
      <c r="B1149" s="24"/>
      <c r="C1149" s="43" t="str">
        <f>(IF((COUNTBLANK(A1149))=1,"",(IF((COUNTBLANK($C$4))=1,"",(IF((VLOOKUP($C$4,'Name Concatenation'!$A$1721:$B$1722,2,FALSE))=1,(A1149&amp;" "&amp;B1149),(B1149&amp;", "&amp;A1149)))))))</f>
        <v/>
      </c>
    </row>
    <row r="1150" spans="1:3" x14ac:dyDescent="0.2">
      <c r="A1150" s="24"/>
      <c r="B1150" s="24"/>
      <c r="C1150" s="43" t="str">
        <f>(IF((COUNTBLANK(A1150))=1,"",(IF((COUNTBLANK($C$4))=1,"",(IF((VLOOKUP($C$4,'Name Concatenation'!$A$1721:$B$1722,2,FALSE))=1,(A1150&amp;" "&amp;B1150),(B1150&amp;", "&amp;A1150)))))))</f>
        <v/>
      </c>
    </row>
    <row r="1151" spans="1:3" x14ac:dyDescent="0.2">
      <c r="A1151" s="24"/>
      <c r="B1151" s="24"/>
      <c r="C1151" s="43" t="str">
        <f>(IF((COUNTBLANK(A1151))=1,"",(IF((COUNTBLANK($C$4))=1,"",(IF((VLOOKUP($C$4,'Name Concatenation'!$A$1721:$B$1722,2,FALSE))=1,(A1151&amp;" "&amp;B1151),(B1151&amp;", "&amp;A1151)))))))</f>
        <v/>
      </c>
    </row>
    <row r="1152" spans="1:3" x14ac:dyDescent="0.2">
      <c r="A1152" s="24"/>
      <c r="B1152" s="24"/>
      <c r="C1152" s="43" t="str">
        <f>(IF((COUNTBLANK(A1152))=1,"",(IF((COUNTBLANK($C$4))=1,"",(IF((VLOOKUP($C$4,'Name Concatenation'!$A$1721:$B$1722,2,FALSE))=1,(A1152&amp;" "&amp;B1152),(B1152&amp;", "&amp;A1152)))))))</f>
        <v/>
      </c>
    </row>
    <row r="1153" spans="1:3" x14ac:dyDescent="0.2">
      <c r="A1153" s="24"/>
      <c r="B1153" s="24"/>
      <c r="C1153" s="43" t="str">
        <f>(IF((COUNTBLANK(A1153))=1,"",(IF((COUNTBLANK($C$4))=1,"",(IF((VLOOKUP($C$4,'Name Concatenation'!$A$1721:$B$1722,2,FALSE))=1,(A1153&amp;" "&amp;B1153),(B1153&amp;", "&amp;A1153)))))))</f>
        <v/>
      </c>
    </row>
    <row r="1154" spans="1:3" x14ac:dyDescent="0.2">
      <c r="A1154" s="24"/>
      <c r="B1154" s="24"/>
      <c r="C1154" s="43" t="str">
        <f>(IF((COUNTBLANK(A1154))=1,"",(IF((COUNTBLANK($C$4))=1,"",(IF((VLOOKUP($C$4,'Name Concatenation'!$A$1721:$B$1722,2,FALSE))=1,(A1154&amp;" "&amp;B1154),(B1154&amp;", "&amp;A1154)))))))</f>
        <v/>
      </c>
    </row>
    <row r="1155" spans="1:3" x14ac:dyDescent="0.2">
      <c r="A1155" s="24"/>
      <c r="B1155" s="24"/>
      <c r="C1155" s="43" t="str">
        <f>(IF((COUNTBLANK(A1155))=1,"",(IF((COUNTBLANK($C$4))=1,"",(IF((VLOOKUP($C$4,'Name Concatenation'!$A$1721:$B$1722,2,FALSE))=1,(A1155&amp;" "&amp;B1155),(B1155&amp;", "&amp;A1155)))))))</f>
        <v/>
      </c>
    </row>
    <row r="1156" spans="1:3" x14ac:dyDescent="0.2">
      <c r="A1156" s="24"/>
      <c r="B1156" s="24"/>
      <c r="C1156" s="43" t="str">
        <f>(IF((COUNTBLANK(A1156))=1,"",(IF((COUNTBLANK($C$4))=1,"",(IF((VLOOKUP($C$4,'Name Concatenation'!$A$1721:$B$1722,2,FALSE))=1,(A1156&amp;" "&amp;B1156),(B1156&amp;", "&amp;A1156)))))))</f>
        <v/>
      </c>
    </row>
    <row r="1157" spans="1:3" x14ac:dyDescent="0.2">
      <c r="A1157" s="24"/>
      <c r="B1157" s="24"/>
      <c r="C1157" s="43" t="str">
        <f>(IF((COUNTBLANK(A1157))=1,"",(IF((COUNTBLANK($C$4))=1,"",(IF((VLOOKUP($C$4,'Name Concatenation'!$A$1721:$B$1722,2,FALSE))=1,(A1157&amp;" "&amp;B1157),(B1157&amp;", "&amp;A1157)))))))</f>
        <v/>
      </c>
    </row>
    <row r="1158" spans="1:3" x14ac:dyDescent="0.2">
      <c r="A1158" s="24"/>
      <c r="B1158" s="24"/>
      <c r="C1158" s="43" t="str">
        <f>(IF((COUNTBLANK(A1158))=1,"",(IF((COUNTBLANK($C$4))=1,"",(IF((VLOOKUP($C$4,'Name Concatenation'!$A$1721:$B$1722,2,FALSE))=1,(A1158&amp;" "&amp;B1158),(B1158&amp;", "&amp;A1158)))))))</f>
        <v/>
      </c>
    </row>
    <row r="1159" spans="1:3" x14ac:dyDescent="0.2">
      <c r="A1159" s="24"/>
      <c r="B1159" s="24"/>
      <c r="C1159" s="43" t="str">
        <f>(IF((COUNTBLANK(A1159))=1,"",(IF((COUNTBLANK($C$4))=1,"",(IF((VLOOKUP($C$4,'Name Concatenation'!$A$1721:$B$1722,2,FALSE))=1,(A1159&amp;" "&amp;B1159),(B1159&amp;", "&amp;A1159)))))))</f>
        <v/>
      </c>
    </row>
    <row r="1160" spans="1:3" x14ac:dyDescent="0.2">
      <c r="A1160" s="24"/>
      <c r="B1160" s="24"/>
      <c r="C1160" s="43" t="str">
        <f>(IF((COUNTBLANK(A1160))=1,"",(IF((COUNTBLANK($C$4))=1,"",(IF((VLOOKUP($C$4,'Name Concatenation'!$A$1721:$B$1722,2,FALSE))=1,(A1160&amp;" "&amp;B1160),(B1160&amp;", "&amp;A1160)))))))</f>
        <v/>
      </c>
    </row>
    <row r="1161" spans="1:3" x14ac:dyDescent="0.2">
      <c r="A1161" s="24"/>
      <c r="B1161" s="24"/>
      <c r="C1161" s="43" t="str">
        <f>(IF((COUNTBLANK(A1161))=1,"",(IF((COUNTBLANK($C$4))=1,"",(IF((VLOOKUP($C$4,'Name Concatenation'!$A$1721:$B$1722,2,FALSE))=1,(A1161&amp;" "&amp;B1161),(B1161&amp;", "&amp;A1161)))))))</f>
        <v/>
      </c>
    </row>
    <row r="1162" spans="1:3" x14ac:dyDescent="0.2">
      <c r="A1162" s="24"/>
      <c r="B1162" s="24"/>
      <c r="C1162" s="43" t="str">
        <f>(IF((COUNTBLANK(A1162))=1,"",(IF((COUNTBLANK($C$4))=1,"",(IF((VLOOKUP($C$4,'Name Concatenation'!$A$1721:$B$1722,2,FALSE))=1,(A1162&amp;" "&amp;B1162),(B1162&amp;", "&amp;A1162)))))))</f>
        <v/>
      </c>
    </row>
    <row r="1163" spans="1:3" x14ac:dyDescent="0.2">
      <c r="A1163" s="24"/>
      <c r="B1163" s="24"/>
      <c r="C1163" s="43" t="str">
        <f>(IF((COUNTBLANK(A1163))=1,"",(IF((COUNTBLANK($C$4))=1,"",(IF((VLOOKUP($C$4,'Name Concatenation'!$A$1721:$B$1722,2,FALSE))=1,(A1163&amp;" "&amp;B1163),(B1163&amp;", "&amp;A1163)))))))</f>
        <v/>
      </c>
    </row>
    <row r="1164" spans="1:3" x14ac:dyDescent="0.2">
      <c r="A1164" s="24"/>
      <c r="B1164" s="24"/>
      <c r="C1164" s="43" t="str">
        <f>(IF((COUNTBLANK(A1164))=1,"",(IF((COUNTBLANK($C$4))=1,"",(IF((VLOOKUP($C$4,'Name Concatenation'!$A$1721:$B$1722,2,FALSE))=1,(A1164&amp;" "&amp;B1164),(B1164&amp;", "&amp;A1164)))))))</f>
        <v/>
      </c>
    </row>
    <row r="1165" spans="1:3" x14ac:dyDescent="0.2">
      <c r="A1165" s="24"/>
      <c r="B1165" s="24"/>
      <c r="C1165" s="43" t="str">
        <f>(IF((COUNTBLANK(A1165))=1,"",(IF((COUNTBLANK($C$4))=1,"",(IF((VLOOKUP($C$4,'Name Concatenation'!$A$1721:$B$1722,2,FALSE))=1,(A1165&amp;" "&amp;B1165),(B1165&amp;", "&amp;A1165)))))))</f>
        <v/>
      </c>
    </row>
    <row r="1166" spans="1:3" x14ac:dyDescent="0.2">
      <c r="A1166" s="24"/>
      <c r="B1166" s="24"/>
      <c r="C1166" s="43" t="str">
        <f>(IF((COUNTBLANK(A1166))=1,"",(IF((COUNTBLANK($C$4))=1,"",(IF((VLOOKUP($C$4,'Name Concatenation'!$A$1721:$B$1722,2,FALSE))=1,(A1166&amp;" "&amp;B1166),(B1166&amp;", "&amp;A1166)))))))</f>
        <v/>
      </c>
    </row>
    <row r="1167" spans="1:3" x14ac:dyDescent="0.2">
      <c r="A1167" s="24"/>
      <c r="B1167" s="24"/>
      <c r="C1167" s="43" t="str">
        <f>(IF((COUNTBLANK(A1167))=1,"",(IF((COUNTBLANK($C$4))=1,"",(IF((VLOOKUP($C$4,'Name Concatenation'!$A$1721:$B$1722,2,FALSE))=1,(A1167&amp;" "&amp;B1167),(B1167&amp;", "&amp;A1167)))))))</f>
        <v/>
      </c>
    </row>
    <row r="1168" spans="1:3" x14ac:dyDescent="0.2">
      <c r="A1168" s="24"/>
      <c r="B1168" s="24"/>
      <c r="C1168" s="43" t="str">
        <f>(IF((COUNTBLANK(A1168))=1,"",(IF((COUNTBLANK($C$4))=1,"",(IF((VLOOKUP($C$4,'Name Concatenation'!$A$1721:$B$1722,2,FALSE))=1,(A1168&amp;" "&amp;B1168),(B1168&amp;", "&amp;A1168)))))))</f>
        <v/>
      </c>
    </row>
    <row r="1169" spans="1:3" x14ac:dyDescent="0.2">
      <c r="A1169" s="24"/>
      <c r="B1169" s="24"/>
      <c r="C1169" s="43" t="str">
        <f>(IF((COUNTBLANK(A1169))=1,"",(IF((COUNTBLANK($C$4))=1,"",(IF((VLOOKUP($C$4,'Name Concatenation'!$A$1721:$B$1722,2,FALSE))=1,(A1169&amp;" "&amp;B1169),(B1169&amp;", "&amp;A1169)))))))</f>
        <v/>
      </c>
    </row>
    <row r="1170" spans="1:3" x14ac:dyDescent="0.2">
      <c r="A1170" s="24"/>
      <c r="B1170" s="24"/>
      <c r="C1170" s="43" t="str">
        <f>(IF((COUNTBLANK(A1170))=1,"",(IF((COUNTBLANK($C$4))=1,"",(IF((VLOOKUP($C$4,'Name Concatenation'!$A$1721:$B$1722,2,FALSE))=1,(A1170&amp;" "&amp;B1170),(B1170&amp;", "&amp;A1170)))))))</f>
        <v/>
      </c>
    </row>
    <row r="1171" spans="1:3" x14ac:dyDescent="0.2">
      <c r="A1171" s="24"/>
      <c r="B1171" s="24"/>
      <c r="C1171" s="43" t="str">
        <f>(IF((COUNTBLANK(A1171))=1,"",(IF((COUNTBLANK($C$4))=1,"",(IF((VLOOKUP($C$4,'Name Concatenation'!$A$1721:$B$1722,2,FALSE))=1,(A1171&amp;" "&amp;B1171),(B1171&amp;", "&amp;A1171)))))))</f>
        <v/>
      </c>
    </row>
    <row r="1172" spans="1:3" x14ac:dyDescent="0.2">
      <c r="A1172" s="24"/>
      <c r="B1172" s="24"/>
      <c r="C1172" s="43" t="str">
        <f>(IF((COUNTBLANK(A1172))=1,"",(IF((COUNTBLANK($C$4))=1,"",(IF((VLOOKUP($C$4,'Name Concatenation'!$A$1721:$B$1722,2,FALSE))=1,(A1172&amp;" "&amp;B1172),(B1172&amp;", "&amp;A1172)))))))</f>
        <v/>
      </c>
    </row>
    <row r="1173" spans="1:3" x14ac:dyDescent="0.2">
      <c r="A1173" s="24"/>
      <c r="B1173" s="24"/>
      <c r="C1173" s="43" t="str">
        <f>(IF((COUNTBLANK(A1173))=1,"",(IF((COUNTBLANK($C$4))=1,"",(IF((VLOOKUP($C$4,'Name Concatenation'!$A$1721:$B$1722,2,FALSE))=1,(A1173&amp;" "&amp;B1173),(B1173&amp;", "&amp;A1173)))))))</f>
        <v/>
      </c>
    </row>
    <row r="1174" spans="1:3" x14ac:dyDescent="0.2">
      <c r="A1174" s="24"/>
      <c r="B1174" s="24"/>
      <c r="C1174" s="43" t="str">
        <f>(IF((COUNTBLANK(A1174))=1,"",(IF((COUNTBLANK($C$4))=1,"",(IF((VLOOKUP($C$4,'Name Concatenation'!$A$1721:$B$1722,2,FALSE))=1,(A1174&amp;" "&amp;B1174),(B1174&amp;", "&amp;A1174)))))))</f>
        <v/>
      </c>
    </row>
    <row r="1175" spans="1:3" x14ac:dyDescent="0.2">
      <c r="A1175" s="24"/>
      <c r="B1175" s="24"/>
      <c r="C1175" s="43" t="str">
        <f>(IF((COUNTBLANK(A1175))=1,"",(IF((COUNTBLANK($C$4))=1,"",(IF((VLOOKUP($C$4,'Name Concatenation'!$A$1721:$B$1722,2,FALSE))=1,(A1175&amp;" "&amp;B1175),(B1175&amp;", "&amp;A1175)))))))</f>
        <v/>
      </c>
    </row>
    <row r="1176" spans="1:3" x14ac:dyDescent="0.2">
      <c r="A1176" s="24"/>
      <c r="B1176" s="24"/>
      <c r="C1176" s="43" t="str">
        <f>(IF((COUNTBLANK(A1176))=1,"",(IF((COUNTBLANK($C$4))=1,"",(IF((VLOOKUP($C$4,'Name Concatenation'!$A$1721:$B$1722,2,FALSE))=1,(A1176&amp;" "&amp;B1176),(B1176&amp;", "&amp;A1176)))))))</f>
        <v/>
      </c>
    </row>
    <row r="1177" spans="1:3" x14ac:dyDescent="0.2">
      <c r="A1177" s="24"/>
      <c r="B1177" s="24"/>
      <c r="C1177" s="43" t="str">
        <f>(IF((COUNTBLANK(A1177))=1,"",(IF((COUNTBLANK($C$4))=1,"",(IF((VLOOKUP($C$4,'Name Concatenation'!$A$1721:$B$1722,2,FALSE))=1,(A1177&amp;" "&amp;B1177),(B1177&amp;", "&amp;A1177)))))))</f>
        <v/>
      </c>
    </row>
    <row r="1178" spans="1:3" x14ac:dyDescent="0.2">
      <c r="A1178" s="24"/>
      <c r="B1178" s="24"/>
      <c r="C1178" s="43" t="str">
        <f>(IF((COUNTBLANK(A1178))=1,"",(IF((COUNTBLANK($C$4))=1,"",(IF((VLOOKUP($C$4,'Name Concatenation'!$A$1721:$B$1722,2,FALSE))=1,(A1178&amp;" "&amp;B1178),(B1178&amp;", "&amp;A1178)))))))</f>
        <v/>
      </c>
    </row>
    <row r="1179" spans="1:3" x14ac:dyDescent="0.2">
      <c r="A1179" s="24"/>
      <c r="B1179" s="24"/>
      <c r="C1179" s="43" t="str">
        <f>(IF((COUNTBLANK(A1179))=1,"",(IF((COUNTBLANK($C$4))=1,"",(IF((VLOOKUP($C$4,'Name Concatenation'!$A$1721:$B$1722,2,FALSE))=1,(A1179&amp;" "&amp;B1179),(B1179&amp;", "&amp;A1179)))))))</f>
        <v/>
      </c>
    </row>
    <row r="1180" spans="1:3" x14ac:dyDescent="0.2">
      <c r="A1180" s="24"/>
      <c r="B1180" s="24"/>
      <c r="C1180" s="43" t="str">
        <f>(IF((COUNTBLANK(A1180))=1,"",(IF((COUNTBLANK($C$4))=1,"",(IF((VLOOKUP($C$4,'Name Concatenation'!$A$1721:$B$1722,2,FALSE))=1,(A1180&amp;" "&amp;B1180),(B1180&amp;", "&amp;A1180)))))))</f>
        <v/>
      </c>
    </row>
    <row r="1181" spans="1:3" x14ac:dyDescent="0.2">
      <c r="A1181" s="24"/>
      <c r="B1181" s="24"/>
      <c r="C1181" s="43" t="str">
        <f>(IF((COUNTBLANK(A1181))=1,"",(IF((COUNTBLANK($C$4))=1,"",(IF((VLOOKUP($C$4,'Name Concatenation'!$A$1721:$B$1722,2,FALSE))=1,(A1181&amp;" "&amp;B1181),(B1181&amp;", "&amp;A1181)))))))</f>
        <v/>
      </c>
    </row>
    <row r="1182" spans="1:3" x14ac:dyDescent="0.2">
      <c r="A1182" s="24"/>
      <c r="B1182" s="24"/>
      <c r="C1182" s="43" t="str">
        <f>(IF((COUNTBLANK(A1182))=1,"",(IF((COUNTBLANK($C$4))=1,"",(IF((VLOOKUP($C$4,'Name Concatenation'!$A$1721:$B$1722,2,FALSE))=1,(A1182&amp;" "&amp;B1182),(B1182&amp;", "&amp;A1182)))))))</f>
        <v/>
      </c>
    </row>
    <row r="1183" spans="1:3" x14ac:dyDescent="0.2">
      <c r="A1183" s="24"/>
      <c r="B1183" s="24"/>
      <c r="C1183" s="43" t="str">
        <f>(IF((COUNTBLANK(A1183))=1,"",(IF((COUNTBLANK($C$4))=1,"",(IF((VLOOKUP($C$4,'Name Concatenation'!$A$1721:$B$1722,2,FALSE))=1,(A1183&amp;" "&amp;B1183),(B1183&amp;", "&amp;A1183)))))))</f>
        <v/>
      </c>
    </row>
    <row r="1184" spans="1:3" x14ac:dyDescent="0.2">
      <c r="A1184" s="24"/>
      <c r="B1184" s="24"/>
      <c r="C1184" s="43" t="str">
        <f>(IF((COUNTBLANK(A1184))=1,"",(IF((COUNTBLANK($C$4))=1,"",(IF((VLOOKUP($C$4,'Name Concatenation'!$A$1721:$B$1722,2,FALSE))=1,(A1184&amp;" "&amp;B1184),(B1184&amp;", "&amp;A1184)))))))</f>
        <v/>
      </c>
    </row>
    <row r="1185" spans="1:3" x14ac:dyDescent="0.2">
      <c r="A1185" s="24"/>
      <c r="B1185" s="24"/>
      <c r="C1185" s="43" t="str">
        <f>(IF((COUNTBLANK(A1185))=1,"",(IF((COUNTBLANK($C$4))=1,"",(IF((VLOOKUP($C$4,'Name Concatenation'!$A$1721:$B$1722,2,FALSE))=1,(A1185&amp;" "&amp;B1185),(B1185&amp;", "&amp;A1185)))))))</f>
        <v/>
      </c>
    </row>
    <row r="1186" spans="1:3" x14ac:dyDescent="0.2">
      <c r="A1186" s="24"/>
      <c r="B1186" s="24"/>
      <c r="C1186" s="43" t="str">
        <f>(IF((COUNTBLANK(A1186))=1,"",(IF((COUNTBLANK($C$4))=1,"",(IF((VLOOKUP($C$4,'Name Concatenation'!$A$1721:$B$1722,2,FALSE))=1,(A1186&amp;" "&amp;B1186),(B1186&amp;", "&amp;A1186)))))))</f>
        <v/>
      </c>
    </row>
    <row r="1187" spans="1:3" x14ac:dyDescent="0.2">
      <c r="A1187" s="24"/>
      <c r="B1187" s="24"/>
      <c r="C1187" s="43" t="str">
        <f>(IF((COUNTBLANK(A1187))=1,"",(IF((COUNTBLANK($C$4))=1,"",(IF((VLOOKUP($C$4,'Name Concatenation'!$A$1721:$B$1722,2,FALSE))=1,(A1187&amp;" "&amp;B1187),(B1187&amp;", "&amp;A1187)))))))</f>
        <v/>
      </c>
    </row>
    <row r="1188" spans="1:3" x14ac:dyDescent="0.2">
      <c r="A1188" s="24"/>
      <c r="B1188" s="24"/>
      <c r="C1188" s="43" t="str">
        <f>(IF((COUNTBLANK(A1188))=1,"",(IF((COUNTBLANK($C$4))=1,"",(IF((VLOOKUP($C$4,'Name Concatenation'!$A$1721:$B$1722,2,FALSE))=1,(A1188&amp;" "&amp;B1188),(B1188&amp;", "&amp;A1188)))))))</f>
        <v/>
      </c>
    </row>
    <row r="1189" spans="1:3" x14ac:dyDescent="0.2">
      <c r="A1189" s="24"/>
      <c r="B1189" s="24"/>
      <c r="C1189" s="43" t="str">
        <f>(IF((COUNTBLANK(A1189))=1,"",(IF((COUNTBLANK($C$4))=1,"",(IF((VLOOKUP($C$4,'Name Concatenation'!$A$1721:$B$1722,2,FALSE))=1,(A1189&amp;" "&amp;B1189),(B1189&amp;", "&amp;A1189)))))))</f>
        <v/>
      </c>
    </row>
    <row r="1190" spans="1:3" x14ac:dyDescent="0.2">
      <c r="A1190" s="24"/>
      <c r="B1190" s="24"/>
      <c r="C1190" s="43" t="str">
        <f>(IF((COUNTBLANK(A1190))=1,"",(IF((COUNTBLANK($C$4))=1,"",(IF((VLOOKUP($C$4,'Name Concatenation'!$A$1721:$B$1722,2,FALSE))=1,(A1190&amp;" "&amp;B1190),(B1190&amp;", "&amp;A1190)))))))</f>
        <v/>
      </c>
    </row>
    <row r="1191" spans="1:3" x14ac:dyDescent="0.2">
      <c r="A1191" s="24"/>
      <c r="B1191" s="24"/>
      <c r="C1191" s="43" t="str">
        <f>(IF((COUNTBLANK(A1191))=1,"",(IF((COUNTBLANK($C$4))=1,"",(IF((VLOOKUP($C$4,'Name Concatenation'!$A$1721:$B$1722,2,FALSE))=1,(A1191&amp;" "&amp;B1191),(B1191&amp;", "&amp;A1191)))))))</f>
        <v/>
      </c>
    </row>
    <row r="1192" spans="1:3" x14ac:dyDescent="0.2">
      <c r="A1192" s="24"/>
      <c r="B1192" s="24"/>
      <c r="C1192" s="43" t="str">
        <f>(IF((COUNTBLANK(A1192))=1,"",(IF((COUNTBLANK($C$4))=1,"",(IF((VLOOKUP($C$4,'Name Concatenation'!$A$1721:$B$1722,2,FALSE))=1,(A1192&amp;" "&amp;B1192),(B1192&amp;", "&amp;A1192)))))))</f>
        <v/>
      </c>
    </row>
    <row r="1193" spans="1:3" x14ac:dyDescent="0.2">
      <c r="A1193" s="24"/>
      <c r="B1193" s="24"/>
      <c r="C1193" s="43" t="str">
        <f>(IF((COUNTBLANK(A1193))=1,"",(IF((COUNTBLANK($C$4))=1,"",(IF((VLOOKUP($C$4,'Name Concatenation'!$A$1721:$B$1722,2,FALSE))=1,(A1193&amp;" "&amp;B1193),(B1193&amp;", "&amp;A1193)))))))</f>
        <v/>
      </c>
    </row>
    <row r="1194" spans="1:3" x14ac:dyDescent="0.2">
      <c r="A1194" s="24"/>
      <c r="B1194" s="24"/>
      <c r="C1194" s="43" t="str">
        <f>(IF((COUNTBLANK(A1194))=1,"",(IF((COUNTBLANK($C$4))=1,"",(IF((VLOOKUP($C$4,'Name Concatenation'!$A$1721:$B$1722,2,FALSE))=1,(A1194&amp;" "&amp;B1194),(B1194&amp;", "&amp;A1194)))))))</f>
        <v/>
      </c>
    </row>
    <row r="1195" spans="1:3" x14ac:dyDescent="0.2">
      <c r="A1195" s="24"/>
      <c r="B1195" s="24"/>
      <c r="C1195" s="43" t="str">
        <f>(IF((COUNTBLANK(A1195))=1,"",(IF((COUNTBLANK($C$4))=1,"",(IF((VLOOKUP($C$4,'Name Concatenation'!$A$1721:$B$1722,2,FALSE))=1,(A1195&amp;" "&amp;B1195),(B1195&amp;", "&amp;A1195)))))))</f>
        <v/>
      </c>
    </row>
    <row r="1196" spans="1:3" x14ac:dyDescent="0.2">
      <c r="A1196" s="24"/>
      <c r="B1196" s="24"/>
      <c r="C1196" s="43" t="str">
        <f>(IF((COUNTBLANK(A1196))=1,"",(IF((COUNTBLANK($C$4))=1,"",(IF((VLOOKUP($C$4,'Name Concatenation'!$A$1721:$B$1722,2,FALSE))=1,(A1196&amp;" "&amp;B1196),(B1196&amp;", "&amp;A1196)))))))</f>
        <v/>
      </c>
    </row>
    <row r="1197" spans="1:3" x14ac:dyDescent="0.2">
      <c r="A1197" s="24"/>
      <c r="B1197" s="24"/>
      <c r="C1197" s="43" t="str">
        <f>(IF((COUNTBLANK(A1197))=1,"",(IF((COUNTBLANK($C$4))=1,"",(IF((VLOOKUP($C$4,'Name Concatenation'!$A$1721:$B$1722,2,FALSE))=1,(A1197&amp;" "&amp;B1197),(B1197&amp;", "&amp;A1197)))))))</f>
        <v/>
      </c>
    </row>
    <row r="1198" spans="1:3" x14ac:dyDescent="0.2">
      <c r="A1198" s="24"/>
      <c r="B1198" s="24"/>
      <c r="C1198" s="43" t="str">
        <f>(IF((COUNTBLANK(A1198))=1,"",(IF((COUNTBLANK($C$4))=1,"",(IF((VLOOKUP($C$4,'Name Concatenation'!$A$1721:$B$1722,2,FALSE))=1,(A1198&amp;" "&amp;B1198),(B1198&amp;", "&amp;A1198)))))))</f>
        <v/>
      </c>
    </row>
    <row r="1199" spans="1:3" x14ac:dyDescent="0.2">
      <c r="A1199" s="24"/>
      <c r="B1199" s="24"/>
      <c r="C1199" s="43" t="str">
        <f>(IF((COUNTBLANK(A1199))=1,"",(IF((COUNTBLANK($C$4))=1,"",(IF((VLOOKUP($C$4,'Name Concatenation'!$A$1721:$B$1722,2,FALSE))=1,(A1199&amp;" "&amp;B1199),(B1199&amp;", "&amp;A1199)))))))</f>
        <v/>
      </c>
    </row>
    <row r="1200" spans="1:3" x14ac:dyDescent="0.2">
      <c r="A1200" s="24"/>
      <c r="B1200" s="24"/>
      <c r="C1200" s="43" t="str">
        <f>(IF((COUNTBLANK(A1200))=1,"",(IF((COUNTBLANK($C$4))=1,"",(IF((VLOOKUP($C$4,'Name Concatenation'!$A$1721:$B$1722,2,FALSE))=1,(A1200&amp;" "&amp;B1200),(B1200&amp;", "&amp;A1200)))))))</f>
        <v/>
      </c>
    </row>
    <row r="1201" spans="1:3" x14ac:dyDescent="0.2">
      <c r="A1201" s="24"/>
      <c r="B1201" s="24"/>
      <c r="C1201" s="43" t="str">
        <f>(IF((COUNTBLANK(A1201))=1,"",(IF((COUNTBLANK($C$4))=1,"",(IF((VLOOKUP($C$4,'Name Concatenation'!$A$1721:$B$1722,2,FALSE))=1,(A1201&amp;" "&amp;B1201),(B1201&amp;", "&amp;A1201)))))))</f>
        <v/>
      </c>
    </row>
    <row r="1202" spans="1:3" x14ac:dyDescent="0.2">
      <c r="A1202" s="24"/>
      <c r="B1202" s="24"/>
      <c r="C1202" s="43" t="str">
        <f>(IF((COUNTBLANK(A1202))=1,"",(IF((COUNTBLANK($C$4))=1,"",(IF((VLOOKUP($C$4,'Name Concatenation'!$A$1721:$B$1722,2,FALSE))=1,(A1202&amp;" "&amp;B1202),(B1202&amp;", "&amp;A1202)))))))</f>
        <v/>
      </c>
    </row>
    <row r="1203" spans="1:3" x14ac:dyDescent="0.2">
      <c r="A1203" s="24"/>
      <c r="B1203" s="24"/>
      <c r="C1203" s="43" t="str">
        <f>(IF((COUNTBLANK(A1203))=1,"",(IF((COUNTBLANK($C$4))=1,"",(IF((VLOOKUP($C$4,'Name Concatenation'!$A$1721:$B$1722,2,FALSE))=1,(A1203&amp;" "&amp;B1203),(B1203&amp;", "&amp;A1203)))))))</f>
        <v/>
      </c>
    </row>
    <row r="1204" spans="1:3" x14ac:dyDescent="0.2">
      <c r="A1204" s="24"/>
      <c r="B1204" s="24"/>
      <c r="C1204" s="43" t="str">
        <f>(IF((COUNTBLANK(A1204))=1,"",(IF((COUNTBLANK($C$4))=1,"",(IF((VLOOKUP($C$4,'Name Concatenation'!$A$1721:$B$1722,2,FALSE))=1,(A1204&amp;" "&amp;B1204),(B1204&amp;", "&amp;A1204)))))))</f>
        <v/>
      </c>
    </row>
    <row r="1205" spans="1:3" x14ac:dyDescent="0.2">
      <c r="A1205" s="24"/>
      <c r="B1205" s="24"/>
      <c r="C1205" s="43" t="str">
        <f>(IF((COUNTBLANK(A1205))=1,"",(IF((COUNTBLANK($C$4))=1,"",(IF((VLOOKUP($C$4,'Name Concatenation'!$A$1721:$B$1722,2,FALSE))=1,(A1205&amp;" "&amp;B1205),(B1205&amp;", "&amp;A1205)))))))</f>
        <v/>
      </c>
    </row>
    <row r="1206" spans="1:3" x14ac:dyDescent="0.2">
      <c r="A1206" s="24"/>
      <c r="B1206" s="24"/>
      <c r="C1206" s="43" t="str">
        <f>(IF((COUNTBLANK(A1206))=1,"",(IF((COUNTBLANK($C$4))=1,"",(IF((VLOOKUP($C$4,'Name Concatenation'!$A$1721:$B$1722,2,FALSE))=1,(A1206&amp;" "&amp;B1206),(B1206&amp;", "&amp;A1206)))))))</f>
        <v/>
      </c>
    </row>
    <row r="1207" spans="1:3" x14ac:dyDescent="0.2">
      <c r="A1207" s="24"/>
      <c r="B1207" s="24"/>
      <c r="C1207" s="43" t="str">
        <f>(IF((COUNTBLANK(A1207))=1,"",(IF((COUNTBLANK($C$4))=1,"",(IF((VLOOKUP($C$4,'Name Concatenation'!$A$1721:$B$1722,2,FALSE))=1,(A1207&amp;" "&amp;B1207),(B1207&amp;", "&amp;A1207)))))))</f>
        <v/>
      </c>
    </row>
    <row r="1208" spans="1:3" x14ac:dyDescent="0.2">
      <c r="A1208" s="24"/>
      <c r="B1208" s="24"/>
      <c r="C1208" s="43" t="str">
        <f>(IF((COUNTBLANK(A1208))=1,"",(IF((COUNTBLANK($C$4))=1,"",(IF((VLOOKUP($C$4,'Name Concatenation'!$A$1721:$B$1722,2,FALSE))=1,(A1208&amp;" "&amp;B1208),(B1208&amp;", "&amp;A1208)))))))</f>
        <v/>
      </c>
    </row>
    <row r="1209" spans="1:3" x14ac:dyDescent="0.2">
      <c r="A1209" s="24"/>
      <c r="B1209" s="24"/>
      <c r="C1209" s="43" t="str">
        <f>(IF((COUNTBLANK(A1209))=1,"",(IF((COUNTBLANK($C$4))=1,"",(IF((VLOOKUP($C$4,'Name Concatenation'!$A$1721:$B$1722,2,FALSE))=1,(A1209&amp;" "&amp;B1209),(B1209&amp;", "&amp;A1209)))))))</f>
        <v/>
      </c>
    </row>
    <row r="1210" spans="1:3" x14ac:dyDescent="0.2">
      <c r="A1210" s="24"/>
      <c r="B1210" s="24"/>
      <c r="C1210" s="43" t="str">
        <f>(IF((COUNTBLANK(A1210))=1,"",(IF((COUNTBLANK($C$4))=1,"",(IF((VLOOKUP($C$4,'Name Concatenation'!$A$1721:$B$1722,2,FALSE))=1,(A1210&amp;" "&amp;B1210),(B1210&amp;", "&amp;A1210)))))))</f>
        <v/>
      </c>
    </row>
    <row r="1211" spans="1:3" x14ac:dyDescent="0.2">
      <c r="A1211" s="24"/>
      <c r="B1211" s="24"/>
      <c r="C1211" s="43" t="str">
        <f>(IF((COUNTBLANK(A1211))=1,"",(IF((COUNTBLANK($C$4))=1,"",(IF((VLOOKUP($C$4,'Name Concatenation'!$A$1721:$B$1722,2,FALSE))=1,(A1211&amp;" "&amp;B1211),(B1211&amp;", "&amp;A1211)))))))</f>
        <v/>
      </c>
    </row>
    <row r="1212" spans="1:3" x14ac:dyDescent="0.2">
      <c r="A1212" s="24"/>
      <c r="B1212" s="24"/>
      <c r="C1212" s="43" t="str">
        <f>(IF((COUNTBLANK(A1212))=1,"",(IF((COUNTBLANK($C$4))=1,"",(IF((VLOOKUP($C$4,'Name Concatenation'!$A$1721:$B$1722,2,FALSE))=1,(A1212&amp;" "&amp;B1212),(B1212&amp;", "&amp;A1212)))))))</f>
        <v/>
      </c>
    </row>
    <row r="1213" spans="1:3" x14ac:dyDescent="0.2">
      <c r="A1213" s="24"/>
      <c r="B1213" s="24"/>
      <c r="C1213" s="43" t="str">
        <f>(IF((COUNTBLANK(A1213))=1,"",(IF((COUNTBLANK($C$4))=1,"",(IF((VLOOKUP($C$4,'Name Concatenation'!$A$1721:$B$1722,2,FALSE))=1,(A1213&amp;" "&amp;B1213),(B1213&amp;", "&amp;A1213)))))))</f>
        <v/>
      </c>
    </row>
    <row r="1214" spans="1:3" x14ac:dyDescent="0.2">
      <c r="A1214" s="24"/>
      <c r="B1214" s="24"/>
      <c r="C1214" s="43" t="str">
        <f>(IF((COUNTBLANK(A1214))=1,"",(IF((COUNTBLANK($C$4))=1,"",(IF((VLOOKUP($C$4,'Name Concatenation'!$A$1721:$B$1722,2,FALSE))=1,(A1214&amp;" "&amp;B1214),(B1214&amp;", "&amp;A1214)))))))</f>
        <v/>
      </c>
    </row>
    <row r="1215" spans="1:3" x14ac:dyDescent="0.2">
      <c r="A1215" s="24"/>
      <c r="B1215" s="24"/>
      <c r="C1215" s="43" t="str">
        <f>(IF((COUNTBLANK(A1215))=1,"",(IF((COUNTBLANK($C$4))=1,"",(IF((VLOOKUP($C$4,'Name Concatenation'!$A$1721:$B$1722,2,FALSE))=1,(A1215&amp;" "&amp;B1215),(B1215&amp;", "&amp;A1215)))))))</f>
        <v/>
      </c>
    </row>
    <row r="1216" spans="1:3" x14ac:dyDescent="0.2">
      <c r="A1216" s="24"/>
      <c r="B1216" s="24"/>
      <c r="C1216" s="43" t="str">
        <f>(IF((COUNTBLANK(A1216))=1,"",(IF((COUNTBLANK($C$4))=1,"",(IF((VLOOKUP($C$4,'Name Concatenation'!$A$1721:$B$1722,2,FALSE))=1,(A1216&amp;" "&amp;B1216),(B1216&amp;", "&amp;A1216)))))))</f>
        <v/>
      </c>
    </row>
    <row r="1217" spans="1:3" x14ac:dyDescent="0.2">
      <c r="A1217" s="24"/>
      <c r="B1217" s="24"/>
      <c r="C1217" s="43" t="str">
        <f>(IF((COUNTBLANK(A1217))=1,"",(IF((COUNTBLANK($C$4))=1,"",(IF((VLOOKUP($C$4,'Name Concatenation'!$A$1721:$B$1722,2,FALSE))=1,(A1217&amp;" "&amp;B1217),(B1217&amp;", "&amp;A1217)))))))</f>
        <v/>
      </c>
    </row>
    <row r="1218" spans="1:3" x14ac:dyDescent="0.2">
      <c r="A1218" s="24"/>
      <c r="B1218" s="24"/>
      <c r="C1218" s="43" t="str">
        <f>(IF((COUNTBLANK(A1218))=1,"",(IF((COUNTBLANK($C$4))=1,"",(IF((VLOOKUP($C$4,'Name Concatenation'!$A$1721:$B$1722,2,FALSE))=1,(A1218&amp;" "&amp;B1218),(B1218&amp;", "&amp;A1218)))))))</f>
        <v/>
      </c>
    </row>
    <row r="1219" spans="1:3" x14ac:dyDescent="0.2">
      <c r="A1219" s="24"/>
      <c r="B1219" s="24"/>
      <c r="C1219" s="43" t="str">
        <f>(IF((COUNTBLANK(A1219))=1,"",(IF((COUNTBLANK($C$4))=1,"",(IF((VLOOKUP($C$4,'Name Concatenation'!$A$1721:$B$1722,2,FALSE))=1,(A1219&amp;" "&amp;B1219),(B1219&amp;", "&amp;A1219)))))))</f>
        <v/>
      </c>
    </row>
    <row r="1220" spans="1:3" x14ac:dyDescent="0.2">
      <c r="A1220" s="24"/>
      <c r="B1220" s="24"/>
      <c r="C1220" s="43" t="str">
        <f>(IF((COUNTBLANK(A1220))=1,"",(IF((COUNTBLANK($C$4))=1,"",(IF((VLOOKUP($C$4,'Name Concatenation'!$A$1721:$B$1722,2,FALSE))=1,(A1220&amp;" "&amp;B1220),(B1220&amp;", "&amp;A1220)))))))</f>
        <v/>
      </c>
    </row>
    <row r="1221" spans="1:3" x14ac:dyDescent="0.2">
      <c r="A1221" s="24"/>
      <c r="B1221" s="24"/>
      <c r="C1221" s="43" t="str">
        <f>(IF((COUNTBLANK(A1221))=1,"",(IF((COUNTBLANK($C$4))=1,"",(IF((VLOOKUP($C$4,'Name Concatenation'!$A$1721:$B$1722,2,FALSE))=1,(A1221&amp;" "&amp;B1221),(B1221&amp;", "&amp;A1221)))))))</f>
        <v/>
      </c>
    </row>
    <row r="1222" spans="1:3" x14ac:dyDescent="0.2">
      <c r="A1222" s="24"/>
      <c r="B1222" s="24"/>
      <c r="C1222" s="43" t="str">
        <f>(IF((COUNTBLANK(A1222))=1,"",(IF((COUNTBLANK($C$4))=1,"",(IF((VLOOKUP($C$4,'Name Concatenation'!$A$1721:$B$1722,2,FALSE))=1,(A1222&amp;" "&amp;B1222),(B1222&amp;", "&amp;A1222)))))))</f>
        <v/>
      </c>
    </row>
    <row r="1223" spans="1:3" x14ac:dyDescent="0.2">
      <c r="A1223" s="24"/>
      <c r="B1223" s="24"/>
      <c r="C1223" s="43" t="str">
        <f>(IF((COUNTBLANK(A1223))=1,"",(IF((COUNTBLANK($C$4))=1,"",(IF((VLOOKUP($C$4,'Name Concatenation'!$A$1721:$B$1722,2,FALSE))=1,(A1223&amp;" "&amp;B1223),(B1223&amp;", "&amp;A1223)))))))</f>
        <v/>
      </c>
    </row>
    <row r="1224" spans="1:3" x14ac:dyDescent="0.2">
      <c r="A1224" s="24"/>
      <c r="B1224" s="24"/>
      <c r="C1224" s="43" t="str">
        <f>(IF((COUNTBLANK(A1224))=1,"",(IF((COUNTBLANK($C$4))=1,"",(IF((VLOOKUP($C$4,'Name Concatenation'!$A$1721:$B$1722,2,FALSE))=1,(A1224&amp;" "&amp;B1224),(B1224&amp;", "&amp;A1224)))))))</f>
        <v/>
      </c>
    </row>
    <row r="1225" spans="1:3" x14ac:dyDescent="0.2">
      <c r="A1225" s="24"/>
      <c r="B1225" s="24"/>
      <c r="C1225" s="43" t="str">
        <f>(IF((COUNTBLANK(A1225))=1,"",(IF((COUNTBLANK($C$4))=1,"",(IF((VLOOKUP($C$4,'Name Concatenation'!$A$1721:$B$1722,2,FALSE))=1,(A1225&amp;" "&amp;B1225),(B1225&amp;", "&amp;A1225)))))))</f>
        <v/>
      </c>
    </row>
    <row r="1226" spans="1:3" x14ac:dyDescent="0.2">
      <c r="A1226" s="24"/>
      <c r="B1226" s="24"/>
      <c r="C1226" s="43" t="str">
        <f>(IF((COUNTBLANK(A1226))=1,"",(IF((COUNTBLANK($C$4))=1,"",(IF((VLOOKUP($C$4,'Name Concatenation'!$A$1721:$B$1722,2,FALSE))=1,(A1226&amp;" "&amp;B1226),(B1226&amp;", "&amp;A1226)))))))</f>
        <v/>
      </c>
    </row>
    <row r="1227" spans="1:3" x14ac:dyDescent="0.2">
      <c r="A1227" s="24"/>
      <c r="B1227" s="24"/>
      <c r="C1227" s="43" t="str">
        <f>(IF((COUNTBLANK(A1227))=1,"",(IF((COUNTBLANK($C$4))=1,"",(IF((VLOOKUP($C$4,'Name Concatenation'!$A$1721:$B$1722,2,FALSE))=1,(A1227&amp;" "&amp;B1227),(B1227&amp;", "&amp;A1227)))))))</f>
        <v/>
      </c>
    </row>
    <row r="1228" spans="1:3" x14ac:dyDescent="0.2">
      <c r="A1228" s="24"/>
      <c r="B1228" s="24"/>
      <c r="C1228" s="43" t="str">
        <f>(IF((COUNTBLANK(A1228))=1,"",(IF((COUNTBLANK($C$4))=1,"",(IF((VLOOKUP($C$4,'Name Concatenation'!$A$1721:$B$1722,2,FALSE))=1,(A1228&amp;" "&amp;B1228),(B1228&amp;", "&amp;A1228)))))))</f>
        <v/>
      </c>
    </row>
    <row r="1229" spans="1:3" x14ac:dyDescent="0.2">
      <c r="A1229" s="24"/>
      <c r="B1229" s="24"/>
      <c r="C1229" s="43" t="str">
        <f>(IF((COUNTBLANK(A1229))=1,"",(IF((COUNTBLANK($C$4))=1,"",(IF((VLOOKUP($C$4,'Name Concatenation'!$A$1721:$B$1722,2,FALSE))=1,(A1229&amp;" "&amp;B1229),(B1229&amp;", "&amp;A1229)))))))</f>
        <v/>
      </c>
    </row>
    <row r="1230" spans="1:3" x14ac:dyDescent="0.2">
      <c r="A1230" s="24"/>
      <c r="B1230" s="24"/>
      <c r="C1230" s="43" t="str">
        <f>(IF((COUNTBLANK(A1230))=1,"",(IF((COUNTBLANK($C$4))=1,"",(IF((VLOOKUP($C$4,'Name Concatenation'!$A$1721:$B$1722,2,FALSE))=1,(A1230&amp;" "&amp;B1230),(B1230&amp;", "&amp;A1230)))))))</f>
        <v/>
      </c>
    </row>
    <row r="1231" spans="1:3" x14ac:dyDescent="0.2">
      <c r="A1231" s="24"/>
      <c r="B1231" s="24"/>
      <c r="C1231" s="43" t="str">
        <f>(IF((COUNTBLANK(A1231))=1,"",(IF((COUNTBLANK($C$4))=1,"",(IF((VLOOKUP($C$4,'Name Concatenation'!$A$1721:$B$1722,2,FALSE))=1,(A1231&amp;" "&amp;B1231),(B1231&amp;", "&amp;A1231)))))))</f>
        <v/>
      </c>
    </row>
    <row r="1232" spans="1:3" x14ac:dyDescent="0.2">
      <c r="A1232" s="24"/>
      <c r="B1232" s="24"/>
      <c r="C1232" s="43" t="str">
        <f>(IF((COUNTBLANK(A1232))=1,"",(IF((COUNTBLANK($C$4))=1,"",(IF((VLOOKUP($C$4,'Name Concatenation'!$A$1721:$B$1722,2,FALSE))=1,(A1232&amp;" "&amp;B1232),(B1232&amp;", "&amp;A1232)))))))</f>
        <v/>
      </c>
    </row>
    <row r="1233" spans="1:3" x14ac:dyDescent="0.2">
      <c r="A1233" s="24"/>
      <c r="B1233" s="24"/>
      <c r="C1233" s="43" t="str">
        <f>(IF((COUNTBLANK(A1233))=1,"",(IF((COUNTBLANK($C$4))=1,"",(IF((VLOOKUP($C$4,'Name Concatenation'!$A$1721:$B$1722,2,FALSE))=1,(A1233&amp;" "&amp;B1233),(B1233&amp;", "&amp;A1233)))))))</f>
        <v/>
      </c>
    </row>
    <row r="1234" spans="1:3" x14ac:dyDescent="0.2">
      <c r="A1234" s="24"/>
      <c r="B1234" s="24"/>
      <c r="C1234" s="43" t="str">
        <f>(IF((COUNTBLANK(A1234))=1,"",(IF((COUNTBLANK($C$4))=1,"",(IF((VLOOKUP($C$4,'Name Concatenation'!$A$1721:$B$1722,2,FALSE))=1,(A1234&amp;" "&amp;B1234),(B1234&amp;", "&amp;A1234)))))))</f>
        <v/>
      </c>
    </row>
    <row r="1235" spans="1:3" x14ac:dyDescent="0.2">
      <c r="A1235" s="24"/>
      <c r="B1235" s="24"/>
      <c r="C1235" s="43" t="str">
        <f>(IF((COUNTBLANK(A1235))=1,"",(IF((COUNTBLANK($C$4))=1,"",(IF((VLOOKUP($C$4,'Name Concatenation'!$A$1721:$B$1722,2,FALSE))=1,(A1235&amp;" "&amp;B1235),(B1235&amp;", "&amp;A1235)))))))</f>
        <v/>
      </c>
    </row>
    <row r="1236" spans="1:3" x14ac:dyDescent="0.2">
      <c r="A1236" s="24"/>
      <c r="B1236" s="24"/>
      <c r="C1236" s="43" t="str">
        <f>(IF((COUNTBLANK(A1236))=1,"",(IF((COUNTBLANK($C$4))=1,"",(IF((VLOOKUP($C$4,'Name Concatenation'!$A$1721:$B$1722,2,FALSE))=1,(A1236&amp;" "&amp;B1236),(B1236&amp;", "&amp;A1236)))))))</f>
        <v/>
      </c>
    </row>
    <row r="1237" spans="1:3" x14ac:dyDescent="0.2">
      <c r="A1237" s="24"/>
      <c r="B1237" s="24"/>
      <c r="C1237" s="43" t="str">
        <f>(IF((COUNTBLANK(A1237))=1,"",(IF((COUNTBLANK($C$4))=1,"",(IF((VLOOKUP($C$4,'Name Concatenation'!$A$1721:$B$1722,2,FALSE))=1,(A1237&amp;" "&amp;B1237),(B1237&amp;", "&amp;A1237)))))))</f>
        <v/>
      </c>
    </row>
    <row r="1238" spans="1:3" x14ac:dyDescent="0.2">
      <c r="A1238" s="24"/>
      <c r="B1238" s="24"/>
      <c r="C1238" s="43" t="str">
        <f>(IF((COUNTBLANK(A1238))=1,"",(IF((COUNTBLANK($C$4))=1,"",(IF((VLOOKUP($C$4,'Name Concatenation'!$A$1721:$B$1722,2,FALSE))=1,(A1238&amp;" "&amp;B1238),(B1238&amp;", "&amp;A1238)))))))</f>
        <v/>
      </c>
    </row>
    <row r="1239" spans="1:3" x14ac:dyDescent="0.2">
      <c r="A1239" s="24"/>
      <c r="B1239" s="24"/>
      <c r="C1239" s="43" t="str">
        <f>(IF((COUNTBLANK(A1239))=1,"",(IF((COUNTBLANK($C$4))=1,"",(IF((VLOOKUP($C$4,'Name Concatenation'!$A$1721:$B$1722,2,FALSE))=1,(A1239&amp;" "&amp;B1239),(B1239&amp;", "&amp;A1239)))))))</f>
        <v/>
      </c>
    </row>
    <row r="1240" spans="1:3" x14ac:dyDescent="0.2">
      <c r="A1240" s="24"/>
      <c r="B1240" s="24"/>
      <c r="C1240" s="43" t="str">
        <f>(IF((COUNTBLANK(A1240))=1,"",(IF((COUNTBLANK($C$4))=1,"",(IF((VLOOKUP($C$4,'Name Concatenation'!$A$1721:$B$1722,2,FALSE))=1,(A1240&amp;" "&amp;B1240),(B1240&amp;", "&amp;A1240)))))))</f>
        <v/>
      </c>
    </row>
    <row r="1241" spans="1:3" x14ac:dyDescent="0.2">
      <c r="A1241" s="24"/>
      <c r="B1241" s="24"/>
      <c r="C1241" s="43" t="str">
        <f>(IF((COUNTBLANK(A1241))=1,"",(IF((COUNTBLANK($C$4))=1,"",(IF((VLOOKUP($C$4,'Name Concatenation'!$A$1721:$B$1722,2,FALSE))=1,(A1241&amp;" "&amp;B1241),(B1241&amp;", "&amp;A1241)))))))</f>
        <v/>
      </c>
    </row>
    <row r="1242" spans="1:3" x14ac:dyDescent="0.2">
      <c r="A1242" s="24"/>
      <c r="B1242" s="24"/>
      <c r="C1242" s="43" t="str">
        <f>(IF((COUNTBLANK(A1242))=1,"",(IF((COUNTBLANK($C$4))=1,"",(IF((VLOOKUP($C$4,'Name Concatenation'!$A$1721:$B$1722,2,FALSE))=1,(A1242&amp;" "&amp;B1242),(B1242&amp;", "&amp;A1242)))))))</f>
        <v/>
      </c>
    </row>
    <row r="1243" spans="1:3" x14ac:dyDescent="0.2">
      <c r="A1243" s="24"/>
      <c r="B1243" s="24"/>
      <c r="C1243" s="43" t="str">
        <f>(IF((COUNTBLANK(A1243))=1,"",(IF((COUNTBLANK($C$4))=1,"",(IF((VLOOKUP($C$4,'Name Concatenation'!$A$1721:$B$1722,2,FALSE))=1,(A1243&amp;" "&amp;B1243),(B1243&amp;", "&amp;A1243)))))))</f>
        <v/>
      </c>
    </row>
    <row r="1244" spans="1:3" x14ac:dyDescent="0.2">
      <c r="A1244" s="24"/>
      <c r="B1244" s="24"/>
      <c r="C1244" s="43" t="str">
        <f>(IF((COUNTBLANK(A1244))=1,"",(IF((COUNTBLANK($C$4))=1,"",(IF((VLOOKUP($C$4,'Name Concatenation'!$A$1721:$B$1722,2,FALSE))=1,(A1244&amp;" "&amp;B1244),(B1244&amp;", "&amp;A1244)))))))</f>
        <v/>
      </c>
    </row>
    <row r="1245" spans="1:3" x14ac:dyDescent="0.2">
      <c r="A1245" s="24"/>
      <c r="B1245" s="24"/>
      <c r="C1245" s="43" t="str">
        <f>(IF((COUNTBLANK(A1245))=1,"",(IF((COUNTBLANK($C$4))=1,"",(IF((VLOOKUP($C$4,'Name Concatenation'!$A$1721:$B$1722,2,FALSE))=1,(A1245&amp;" "&amp;B1245),(B1245&amp;", "&amp;A1245)))))))</f>
        <v/>
      </c>
    </row>
    <row r="1246" spans="1:3" x14ac:dyDescent="0.2">
      <c r="A1246" s="24"/>
      <c r="B1246" s="24"/>
      <c r="C1246" s="43" t="str">
        <f>(IF((COUNTBLANK(A1246))=1,"",(IF((COUNTBLANK($C$4))=1,"",(IF((VLOOKUP($C$4,'Name Concatenation'!$A$1721:$B$1722,2,FALSE))=1,(A1246&amp;" "&amp;B1246),(B1246&amp;", "&amp;A1246)))))))</f>
        <v/>
      </c>
    </row>
    <row r="1247" spans="1:3" x14ac:dyDescent="0.2">
      <c r="A1247" s="24"/>
      <c r="B1247" s="24"/>
      <c r="C1247" s="43" t="str">
        <f>(IF((COUNTBLANK(A1247))=1,"",(IF((COUNTBLANK($C$4))=1,"",(IF((VLOOKUP($C$4,'Name Concatenation'!$A$1721:$B$1722,2,FALSE))=1,(A1247&amp;" "&amp;B1247),(B1247&amp;", "&amp;A1247)))))))</f>
        <v/>
      </c>
    </row>
    <row r="1248" spans="1:3" x14ac:dyDescent="0.2">
      <c r="A1248" s="24"/>
      <c r="B1248" s="24"/>
      <c r="C1248" s="43" t="str">
        <f>(IF((COUNTBLANK(A1248))=1,"",(IF((COUNTBLANK($C$4))=1,"",(IF((VLOOKUP($C$4,'Name Concatenation'!$A$1721:$B$1722,2,FALSE))=1,(A1248&amp;" "&amp;B1248),(B1248&amp;", "&amp;A1248)))))))</f>
        <v/>
      </c>
    </row>
    <row r="1249" spans="1:3" x14ac:dyDescent="0.2">
      <c r="A1249" s="24"/>
      <c r="B1249" s="24"/>
      <c r="C1249" s="43" t="str">
        <f>(IF((COUNTBLANK(A1249))=1,"",(IF((COUNTBLANK($C$4))=1,"",(IF((VLOOKUP($C$4,'Name Concatenation'!$A$1721:$B$1722,2,FALSE))=1,(A1249&amp;" "&amp;B1249),(B1249&amp;", "&amp;A1249)))))))</f>
        <v/>
      </c>
    </row>
    <row r="1250" spans="1:3" x14ac:dyDescent="0.2">
      <c r="A1250" s="24"/>
      <c r="B1250" s="24"/>
      <c r="C1250" s="43" t="str">
        <f>(IF((COUNTBLANK(A1250))=1,"",(IF((COUNTBLANK($C$4))=1,"",(IF((VLOOKUP($C$4,'Name Concatenation'!$A$1721:$B$1722,2,FALSE))=1,(A1250&amp;" "&amp;B1250),(B1250&amp;", "&amp;A1250)))))))</f>
        <v/>
      </c>
    </row>
    <row r="1251" spans="1:3" x14ac:dyDescent="0.2">
      <c r="A1251" s="24"/>
      <c r="B1251" s="24"/>
      <c r="C1251" s="43" t="str">
        <f>(IF((COUNTBLANK(A1251))=1,"",(IF((COUNTBLANK($C$4))=1,"",(IF((VLOOKUP($C$4,'Name Concatenation'!$A$1721:$B$1722,2,FALSE))=1,(A1251&amp;" "&amp;B1251),(B1251&amp;", "&amp;A1251)))))))</f>
        <v/>
      </c>
    </row>
    <row r="1252" spans="1:3" x14ac:dyDescent="0.2">
      <c r="A1252" s="24"/>
      <c r="B1252" s="24"/>
      <c r="C1252" s="43" t="str">
        <f>(IF((COUNTBLANK(A1252))=1,"",(IF((COUNTBLANK($C$4))=1,"",(IF((VLOOKUP($C$4,'Name Concatenation'!$A$1721:$B$1722,2,FALSE))=1,(A1252&amp;" "&amp;B1252),(B1252&amp;", "&amp;A1252)))))))</f>
        <v/>
      </c>
    </row>
    <row r="1253" spans="1:3" x14ac:dyDescent="0.2">
      <c r="A1253" s="24"/>
      <c r="B1253" s="24"/>
      <c r="C1253" s="43" t="str">
        <f>(IF((COUNTBLANK(A1253))=1,"",(IF((COUNTBLANK($C$4))=1,"",(IF((VLOOKUP($C$4,'Name Concatenation'!$A$1721:$B$1722,2,FALSE))=1,(A1253&amp;" "&amp;B1253),(B1253&amp;", "&amp;A1253)))))))</f>
        <v/>
      </c>
    </row>
    <row r="1254" spans="1:3" x14ac:dyDescent="0.2">
      <c r="A1254" s="24"/>
      <c r="B1254" s="24"/>
      <c r="C1254" s="43" t="str">
        <f>(IF((COUNTBLANK(A1254))=1,"",(IF((COUNTBLANK($C$4))=1,"",(IF((VLOOKUP($C$4,'Name Concatenation'!$A$1721:$B$1722,2,FALSE))=1,(A1254&amp;" "&amp;B1254),(B1254&amp;", "&amp;A1254)))))))</f>
        <v/>
      </c>
    </row>
    <row r="1255" spans="1:3" x14ac:dyDescent="0.2">
      <c r="A1255" s="24"/>
      <c r="B1255" s="24"/>
      <c r="C1255" s="43" t="str">
        <f>(IF((COUNTBLANK(A1255))=1,"",(IF((COUNTBLANK($C$4))=1,"",(IF((VLOOKUP($C$4,'Name Concatenation'!$A$1721:$B$1722,2,FALSE))=1,(A1255&amp;" "&amp;B1255),(B1255&amp;", "&amp;A1255)))))))</f>
        <v/>
      </c>
    </row>
    <row r="1256" spans="1:3" x14ac:dyDescent="0.2">
      <c r="A1256" s="24"/>
      <c r="B1256" s="24"/>
      <c r="C1256" s="43" t="str">
        <f>(IF((COUNTBLANK(A1256))=1,"",(IF((COUNTBLANK($C$4))=1,"",(IF((VLOOKUP($C$4,'Name Concatenation'!$A$1721:$B$1722,2,FALSE))=1,(A1256&amp;" "&amp;B1256),(B1256&amp;", "&amp;A1256)))))))</f>
        <v/>
      </c>
    </row>
    <row r="1257" spans="1:3" x14ac:dyDescent="0.2">
      <c r="A1257" s="24"/>
      <c r="B1257" s="24"/>
      <c r="C1257" s="43" t="str">
        <f>(IF((COUNTBLANK(A1257))=1,"",(IF((COUNTBLANK($C$4))=1,"",(IF((VLOOKUP($C$4,'Name Concatenation'!$A$1721:$B$1722,2,FALSE))=1,(A1257&amp;" "&amp;B1257),(B1257&amp;", "&amp;A1257)))))))</f>
        <v/>
      </c>
    </row>
    <row r="1258" spans="1:3" x14ac:dyDescent="0.2">
      <c r="A1258" s="24"/>
      <c r="B1258" s="24"/>
      <c r="C1258" s="43" t="str">
        <f>(IF((COUNTBLANK(A1258))=1,"",(IF((COUNTBLANK($C$4))=1,"",(IF((VLOOKUP($C$4,'Name Concatenation'!$A$1721:$B$1722,2,FALSE))=1,(A1258&amp;" "&amp;B1258),(B1258&amp;", "&amp;A1258)))))))</f>
        <v/>
      </c>
    </row>
    <row r="1259" spans="1:3" x14ac:dyDescent="0.2">
      <c r="A1259" s="24"/>
      <c r="B1259" s="24"/>
      <c r="C1259" s="43" t="str">
        <f>(IF((COUNTBLANK(A1259))=1,"",(IF((COUNTBLANK($C$4))=1,"",(IF((VLOOKUP($C$4,'Name Concatenation'!$A$1721:$B$1722,2,FALSE))=1,(A1259&amp;" "&amp;B1259),(B1259&amp;", "&amp;A1259)))))))</f>
        <v/>
      </c>
    </row>
    <row r="1260" spans="1:3" x14ac:dyDescent="0.2">
      <c r="A1260" s="24"/>
      <c r="B1260" s="24"/>
      <c r="C1260" s="43" t="str">
        <f>(IF((COUNTBLANK(A1260))=1,"",(IF((COUNTBLANK($C$4))=1,"",(IF((VLOOKUP($C$4,'Name Concatenation'!$A$1721:$B$1722,2,FALSE))=1,(A1260&amp;" "&amp;B1260),(B1260&amp;", "&amp;A1260)))))))</f>
        <v/>
      </c>
    </row>
    <row r="1261" spans="1:3" x14ac:dyDescent="0.2">
      <c r="A1261" s="24"/>
      <c r="B1261" s="24"/>
      <c r="C1261" s="43" t="str">
        <f>(IF((COUNTBLANK(A1261))=1,"",(IF((COUNTBLANK($C$4))=1,"",(IF((VLOOKUP($C$4,'Name Concatenation'!$A$1721:$B$1722,2,FALSE))=1,(A1261&amp;" "&amp;B1261),(B1261&amp;", "&amp;A1261)))))))</f>
        <v/>
      </c>
    </row>
    <row r="1262" spans="1:3" x14ac:dyDescent="0.2">
      <c r="A1262" s="24"/>
      <c r="B1262" s="24"/>
      <c r="C1262" s="43" t="str">
        <f>(IF((COUNTBLANK(A1262))=1,"",(IF((COUNTBLANK($C$4))=1,"",(IF((VLOOKUP($C$4,'Name Concatenation'!$A$1721:$B$1722,2,FALSE))=1,(A1262&amp;" "&amp;B1262),(B1262&amp;", "&amp;A1262)))))))</f>
        <v/>
      </c>
    </row>
    <row r="1263" spans="1:3" x14ac:dyDescent="0.2">
      <c r="A1263" s="24"/>
      <c r="B1263" s="24"/>
      <c r="C1263" s="43" t="str">
        <f>(IF((COUNTBLANK(A1263))=1,"",(IF((COUNTBLANK($C$4))=1,"",(IF((VLOOKUP($C$4,'Name Concatenation'!$A$1721:$B$1722,2,FALSE))=1,(A1263&amp;" "&amp;B1263),(B1263&amp;", "&amp;A1263)))))))</f>
        <v/>
      </c>
    </row>
    <row r="1264" spans="1:3" x14ac:dyDescent="0.2">
      <c r="A1264" s="24"/>
      <c r="B1264" s="24"/>
      <c r="C1264" s="43" t="str">
        <f>(IF((COUNTBLANK(A1264))=1,"",(IF((COUNTBLANK($C$4))=1,"",(IF((VLOOKUP($C$4,'Name Concatenation'!$A$1721:$B$1722,2,FALSE))=1,(A1264&amp;" "&amp;B1264),(B1264&amp;", "&amp;A1264)))))))</f>
        <v/>
      </c>
    </row>
    <row r="1265" spans="1:3" x14ac:dyDescent="0.2">
      <c r="A1265" s="24"/>
      <c r="B1265" s="24"/>
      <c r="C1265" s="43" t="str">
        <f>(IF((COUNTBLANK(A1265))=1,"",(IF((COUNTBLANK($C$4))=1,"",(IF((VLOOKUP($C$4,'Name Concatenation'!$A$1721:$B$1722,2,FALSE))=1,(A1265&amp;" "&amp;B1265),(B1265&amp;", "&amp;A1265)))))))</f>
        <v/>
      </c>
    </row>
    <row r="1266" spans="1:3" x14ac:dyDescent="0.2">
      <c r="A1266" s="24"/>
      <c r="B1266" s="24"/>
      <c r="C1266" s="43" t="str">
        <f>(IF((COUNTBLANK(A1266))=1,"",(IF((COUNTBLANK($C$4))=1,"",(IF((VLOOKUP($C$4,'Name Concatenation'!$A$1721:$B$1722,2,FALSE))=1,(A1266&amp;" "&amp;B1266),(B1266&amp;", "&amp;A1266)))))))</f>
        <v/>
      </c>
    </row>
    <row r="1267" spans="1:3" x14ac:dyDescent="0.2">
      <c r="A1267" s="24"/>
      <c r="B1267" s="24"/>
      <c r="C1267" s="43" t="str">
        <f>(IF((COUNTBLANK(A1267))=1,"",(IF((COUNTBLANK($C$4))=1,"",(IF((VLOOKUP($C$4,'Name Concatenation'!$A$1721:$B$1722,2,FALSE))=1,(A1267&amp;" "&amp;B1267),(B1267&amp;", "&amp;A1267)))))))</f>
        <v/>
      </c>
    </row>
    <row r="1268" spans="1:3" x14ac:dyDescent="0.2">
      <c r="A1268" s="24"/>
      <c r="B1268" s="24"/>
      <c r="C1268" s="43" t="str">
        <f>(IF((COUNTBLANK(A1268))=1,"",(IF((COUNTBLANK($C$4))=1,"",(IF((VLOOKUP($C$4,'Name Concatenation'!$A$1721:$B$1722,2,FALSE))=1,(A1268&amp;" "&amp;B1268),(B1268&amp;", "&amp;A1268)))))))</f>
        <v/>
      </c>
    </row>
    <row r="1269" spans="1:3" x14ac:dyDescent="0.2">
      <c r="A1269" s="24"/>
      <c r="B1269" s="24"/>
      <c r="C1269" s="43" t="str">
        <f>(IF((COUNTBLANK(A1269))=1,"",(IF((COUNTBLANK($C$4))=1,"",(IF((VLOOKUP($C$4,'Name Concatenation'!$A$1721:$B$1722,2,FALSE))=1,(A1269&amp;" "&amp;B1269),(B1269&amp;", "&amp;A1269)))))))</f>
        <v/>
      </c>
    </row>
    <row r="1270" spans="1:3" x14ac:dyDescent="0.2">
      <c r="A1270" s="24"/>
      <c r="B1270" s="24"/>
      <c r="C1270" s="43" t="str">
        <f>(IF((COUNTBLANK(A1270))=1,"",(IF((COUNTBLANK($C$4))=1,"",(IF((VLOOKUP($C$4,'Name Concatenation'!$A$1721:$B$1722,2,FALSE))=1,(A1270&amp;" "&amp;B1270),(B1270&amp;", "&amp;A1270)))))))</f>
        <v/>
      </c>
    </row>
    <row r="1271" spans="1:3" x14ac:dyDescent="0.2">
      <c r="A1271" s="24"/>
      <c r="B1271" s="24"/>
      <c r="C1271" s="43" t="str">
        <f>(IF((COUNTBLANK(A1271))=1,"",(IF((COUNTBLANK($C$4))=1,"",(IF((VLOOKUP($C$4,'Name Concatenation'!$A$1721:$B$1722,2,FALSE))=1,(A1271&amp;" "&amp;B1271),(B1271&amp;", "&amp;A1271)))))))</f>
        <v/>
      </c>
    </row>
    <row r="1272" spans="1:3" x14ac:dyDescent="0.2">
      <c r="A1272" s="24"/>
      <c r="B1272" s="24"/>
      <c r="C1272" s="43" t="str">
        <f>(IF((COUNTBLANK(A1272))=1,"",(IF((COUNTBLANK($C$4))=1,"",(IF((VLOOKUP($C$4,'Name Concatenation'!$A$1721:$B$1722,2,FALSE))=1,(A1272&amp;" "&amp;B1272),(B1272&amp;", "&amp;A1272)))))))</f>
        <v/>
      </c>
    </row>
    <row r="1273" spans="1:3" x14ac:dyDescent="0.2">
      <c r="A1273" s="24"/>
      <c r="B1273" s="24"/>
      <c r="C1273" s="43" t="str">
        <f>(IF((COUNTBLANK(A1273))=1,"",(IF((COUNTBLANK($C$4))=1,"",(IF((VLOOKUP($C$4,'Name Concatenation'!$A$1721:$B$1722,2,FALSE))=1,(A1273&amp;" "&amp;B1273),(B1273&amp;", "&amp;A1273)))))))</f>
        <v/>
      </c>
    </row>
    <row r="1274" spans="1:3" x14ac:dyDescent="0.2">
      <c r="A1274" s="24"/>
      <c r="B1274" s="24"/>
      <c r="C1274" s="43" t="str">
        <f>(IF((COUNTBLANK(A1274))=1,"",(IF((COUNTBLANK($C$4))=1,"",(IF((VLOOKUP($C$4,'Name Concatenation'!$A$1721:$B$1722,2,FALSE))=1,(A1274&amp;" "&amp;B1274),(B1274&amp;", "&amp;A1274)))))))</f>
        <v/>
      </c>
    </row>
    <row r="1275" spans="1:3" x14ac:dyDescent="0.2">
      <c r="A1275" s="24"/>
      <c r="B1275" s="24"/>
      <c r="C1275" s="43" t="str">
        <f>(IF((COUNTBLANK(A1275))=1,"",(IF((COUNTBLANK($C$4))=1,"",(IF((VLOOKUP($C$4,'Name Concatenation'!$A$1721:$B$1722,2,FALSE))=1,(A1275&amp;" "&amp;B1275),(B1275&amp;", "&amp;A1275)))))))</f>
        <v/>
      </c>
    </row>
    <row r="1276" spans="1:3" x14ac:dyDescent="0.2">
      <c r="A1276" s="24"/>
      <c r="B1276" s="24"/>
      <c r="C1276" s="43" t="str">
        <f>(IF((COUNTBLANK(A1276))=1,"",(IF((COUNTBLANK($C$4))=1,"",(IF((VLOOKUP($C$4,'Name Concatenation'!$A$1721:$B$1722,2,FALSE))=1,(A1276&amp;" "&amp;B1276),(B1276&amp;", "&amp;A1276)))))))</f>
        <v/>
      </c>
    </row>
    <row r="1277" spans="1:3" x14ac:dyDescent="0.2">
      <c r="A1277" s="24"/>
      <c r="B1277" s="24"/>
      <c r="C1277" s="43" t="str">
        <f>(IF((COUNTBLANK(A1277))=1,"",(IF((COUNTBLANK($C$4))=1,"",(IF((VLOOKUP($C$4,'Name Concatenation'!$A$1721:$B$1722,2,FALSE))=1,(A1277&amp;" "&amp;B1277),(B1277&amp;", "&amp;A1277)))))))</f>
        <v/>
      </c>
    </row>
    <row r="1278" spans="1:3" x14ac:dyDescent="0.2">
      <c r="A1278" s="24"/>
      <c r="B1278" s="24"/>
      <c r="C1278" s="43" t="str">
        <f>(IF((COUNTBLANK(A1278))=1,"",(IF((COUNTBLANK($C$4))=1,"",(IF((VLOOKUP($C$4,'Name Concatenation'!$A$1721:$B$1722,2,FALSE))=1,(A1278&amp;" "&amp;B1278),(B1278&amp;", "&amp;A1278)))))))</f>
        <v/>
      </c>
    </row>
    <row r="1279" spans="1:3" x14ac:dyDescent="0.2">
      <c r="A1279" s="24"/>
      <c r="B1279" s="24"/>
      <c r="C1279" s="43" t="str">
        <f>(IF((COUNTBLANK(A1279))=1,"",(IF((COUNTBLANK($C$4))=1,"",(IF((VLOOKUP($C$4,'Name Concatenation'!$A$1721:$B$1722,2,FALSE))=1,(A1279&amp;" "&amp;B1279),(B1279&amp;", "&amp;A1279)))))))</f>
        <v/>
      </c>
    </row>
    <row r="1280" spans="1:3" x14ac:dyDescent="0.2">
      <c r="A1280" s="24"/>
      <c r="B1280" s="24"/>
      <c r="C1280" s="43" t="str">
        <f>(IF((COUNTBLANK(A1280))=1,"",(IF((COUNTBLANK($C$4))=1,"",(IF((VLOOKUP($C$4,'Name Concatenation'!$A$1721:$B$1722,2,FALSE))=1,(A1280&amp;" "&amp;B1280),(B1280&amp;", "&amp;A1280)))))))</f>
        <v/>
      </c>
    </row>
    <row r="1281" spans="1:3" x14ac:dyDescent="0.2">
      <c r="A1281" s="24"/>
      <c r="B1281" s="24"/>
      <c r="C1281" s="43" t="str">
        <f>(IF((COUNTBLANK(A1281))=1,"",(IF((COUNTBLANK($C$4))=1,"",(IF((VLOOKUP($C$4,'Name Concatenation'!$A$1721:$B$1722,2,FALSE))=1,(A1281&amp;" "&amp;B1281),(B1281&amp;", "&amp;A1281)))))))</f>
        <v/>
      </c>
    </row>
    <row r="1282" spans="1:3" x14ac:dyDescent="0.2">
      <c r="A1282" s="24"/>
      <c r="B1282" s="24"/>
      <c r="C1282" s="43" t="str">
        <f>(IF((COUNTBLANK(A1282))=1,"",(IF((COUNTBLANK($C$4))=1,"",(IF((VLOOKUP($C$4,'Name Concatenation'!$A$1721:$B$1722,2,FALSE))=1,(A1282&amp;" "&amp;B1282),(B1282&amp;", "&amp;A1282)))))))</f>
        <v/>
      </c>
    </row>
    <row r="1283" spans="1:3" x14ac:dyDescent="0.2">
      <c r="A1283" s="24"/>
      <c r="B1283" s="24"/>
      <c r="C1283" s="43" t="str">
        <f>(IF((COUNTBLANK(A1283))=1,"",(IF((COUNTBLANK($C$4))=1,"",(IF((VLOOKUP($C$4,'Name Concatenation'!$A$1721:$B$1722,2,FALSE))=1,(A1283&amp;" "&amp;B1283),(B1283&amp;", "&amp;A1283)))))))</f>
        <v/>
      </c>
    </row>
    <row r="1284" spans="1:3" x14ac:dyDescent="0.2">
      <c r="A1284" s="24"/>
      <c r="B1284" s="24"/>
      <c r="C1284" s="43" t="str">
        <f>(IF((COUNTBLANK(A1284))=1,"",(IF((COUNTBLANK($C$4))=1,"",(IF((VLOOKUP($C$4,'Name Concatenation'!$A$1721:$B$1722,2,FALSE))=1,(A1284&amp;" "&amp;B1284),(B1284&amp;", "&amp;A1284)))))))</f>
        <v/>
      </c>
    </row>
    <row r="1285" spans="1:3" x14ac:dyDescent="0.2">
      <c r="A1285" s="24"/>
      <c r="B1285" s="24"/>
      <c r="C1285" s="43" t="str">
        <f>(IF((COUNTBLANK(A1285))=1,"",(IF((COUNTBLANK($C$4))=1,"",(IF((VLOOKUP($C$4,'Name Concatenation'!$A$1721:$B$1722,2,FALSE))=1,(A1285&amp;" "&amp;B1285),(B1285&amp;", "&amp;A1285)))))))</f>
        <v/>
      </c>
    </row>
    <row r="1286" spans="1:3" x14ac:dyDescent="0.2">
      <c r="A1286" s="24"/>
      <c r="B1286" s="24"/>
      <c r="C1286" s="43" t="str">
        <f>(IF((COUNTBLANK(A1286))=1,"",(IF((COUNTBLANK($C$4))=1,"",(IF((VLOOKUP($C$4,'Name Concatenation'!$A$1721:$B$1722,2,FALSE))=1,(A1286&amp;" "&amp;B1286),(B1286&amp;", "&amp;A1286)))))))</f>
        <v/>
      </c>
    </row>
    <row r="1287" spans="1:3" x14ac:dyDescent="0.2">
      <c r="A1287" s="24"/>
      <c r="B1287" s="24"/>
      <c r="C1287" s="43" t="str">
        <f>(IF((COUNTBLANK(A1287))=1,"",(IF((COUNTBLANK($C$4))=1,"",(IF((VLOOKUP($C$4,'Name Concatenation'!$A$1721:$B$1722,2,FALSE))=1,(A1287&amp;" "&amp;B1287),(B1287&amp;", "&amp;A1287)))))))</f>
        <v/>
      </c>
    </row>
    <row r="1288" spans="1:3" x14ac:dyDescent="0.2">
      <c r="A1288" s="24"/>
      <c r="B1288" s="24"/>
      <c r="C1288" s="43" t="str">
        <f>(IF((COUNTBLANK(A1288))=1,"",(IF((COUNTBLANK($C$4))=1,"",(IF((VLOOKUP($C$4,'Name Concatenation'!$A$1721:$B$1722,2,FALSE))=1,(A1288&amp;" "&amp;B1288),(B1288&amp;", "&amp;A1288)))))))</f>
        <v/>
      </c>
    </row>
    <row r="1289" spans="1:3" x14ac:dyDescent="0.2">
      <c r="A1289" s="24"/>
      <c r="B1289" s="24"/>
      <c r="C1289" s="43" t="str">
        <f>(IF((COUNTBLANK(A1289))=1,"",(IF((COUNTBLANK($C$4))=1,"",(IF((VLOOKUP($C$4,'Name Concatenation'!$A$1721:$B$1722,2,FALSE))=1,(A1289&amp;" "&amp;B1289),(B1289&amp;", "&amp;A1289)))))))</f>
        <v/>
      </c>
    </row>
    <row r="1290" spans="1:3" x14ac:dyDescent="0.2">
      <c r="A1290" s="24"/>
      <c r="B1290" s="24"/>
      <c r="C1290" s="43" t="str">
        <f>(IF((COUNTBLANK(A1290))=1,"",(IF((COUNTBLANK($C$4))=1,"",(IF((VLOOKUP($C$4,'Name Concatenation'!$A$1721:$B$1722,2,FALSE))=1,(A1290&amp;" "&amp;B1290),(B1290&amp;", "&amp;A1290)))))))</f>
        <v/>
      </c>
    </row>
    <row r="1291" spans="1:3" x14ac:dyDescent="0.2">
      <c r="A1291" s="24"/>
      <c r="B1291" s="24"/>
      <c r="C1291" s="43" t="str">
        <f>(IF((COUNTBLANK(A1291))=1,"",(IF((COUNTBLANK($C$4))=1,"",(IF((VLOOKUP($C$4,'Name Concatenation'!$A$1721:$B$1722,2,FALSE))=1,(A1291&amp;" "&amp;B1291),(B1291&amp;", "&amp;A1291)))))))</f>
        <v/>
      </c>
    </row>
    <row r="1292" spans="1:3" x14ac:dyDescent="0.2">
      <c r="A1292" s="24"/>
      <c r="B1292" s="24"/>
      <c r="C1292" s="43" t="str">
        <f>(IF((COUNTBLANK(A1292))=1,"",(IF((COUNTBLANK($C$4))=1,"",(IF((VLOOKUP($C$4,'Name Concatenation'!$A$1721:$B$1722,2,FALSE))=1,(A1292&amp;" "&amp;B1292),(B1292&amp;", "&amp;A1292)))))))</f>
        <v/>
      </c>
    </row>
    <row r="1293" spans="1:3" x14ac:dyDescent="0.2">
      <c r="A1293" s="24"/>
      <c r="B1293" s="24"/>
      <c r="C1293" s="43" t="str">
        <f>(IF((COUNTBLANK(A1293))=1,"",(IF((COUNTBLANK($C$4))=1,"",(IF((VLOOKUP($C$4,'Name Concatenation'!$A$1721:$B$1722,2,FALSE))=1,(A1293&amp;" "&amp;B1293),(B1293&amp;", "&amp;A1293)))))))</f>
        <v/>
      </c>
    </row>
    <row r="1294" spans="1:3" x14ac:dyDescent="0.2">
      <c r="A1294" s="24"/>
      <c r="B1294" s="24"/>
      <c r="C1294" s="43" t="str">
        <f>(IF((COUNTBLANK(A1294))=1,"",(IF((COUNTBLANK($C$4))=1,"",(IF((VLOOKUP($C$4,'Name Concatenation'!$A$1721:$B$1722,2,FALSE))=1,(A1294&amp;" "&amp;B1294),(B1294&amp;", "&amp;A1294)))))))</f>
        <v/>
      </c>
    </row>
    <row r="1295" spans="1:3" x14ac:dyDescent="0.2">
      <c r="A1295" s="24"/>
      <c r="B1295" s="24"/>
      <c r="C1295" s="43" t="str">
        <f>(IF((COUNTBLANK(A1295))=1,"",(IF((COUNTBLANK($C$4))=1,"",(IF((VLOOKUP($C$4,'Name Concatenation'!$A$1721:$B$1722,2,FALSE))=1,(A1295&amp;" "&amp;B1295),(B1295&amp;", "&amp;A1295)))))))</f>
        <v/>
      </c>
    </row>
    <row r="1296" spans="1:3" x14ac:dyDescent="0.2">
      <c r="A1296" s="24"/>
      <c r="B1296" s="24"/>
      <c r="C1296" s="43" t="str">
        <f>(IF((COUNTBLANK(A1296))=1,"",(IF((COUNTBLANK($C$4))=1,"",(IF((VLOOKUP($C$4,'Name Concatenation'!$A$1721:$B$1722,2,FALSE))=1,(A1296&amp;" "&amp;B1296),(B1296&amp;", "&amp;A1296)))))))</f>
        <v/>
      </c>
    </row>
    <row r="1297" spans="1:3" x14ac:dyDescent="0.2">
      <c r="A1297" s="24"/>
      <c r="B1297" s="24"/>
      <c r="C1297" s="43" t="str">
        <f>(IF((COUNTBLANK(A1297))=1,"",(IF((COUNTBLANK($C$4))=1,"",(IF((VLOOKUP($C$4,'Name Concatenation'!$A$1721:$B$1722,2,FALSE))=1,(A1297&amp;" "&amp;B1297),(B1297&amp;", "&amp;A1297)))))))</f>
        <v/>
      </c>
    </row>
    <row r="1298" spans="1:3" x14ac:dyDescent="0.2">
      <c r="A1298" s="24"/>
      <c r="B1298" s="24"/>
      <c r="C1298" s="43" t="str">
        <f>(IF((COUNTBLANK(A1298))=1,"",(IF((COUNTBLANK($C$4))=1,"",(IF((VLOOKUP($C$4,'Name Concatenation'!$A$1721:$B$1722,2,FALSE))=1,(A1298&amp;" "&amp;B1298),(B1298&amp;", "&amp;A1298)))))))</f>
        <v/>
      </c>
    </row>
    <row r="1299" spans="1:3" x14ac:dyDescent="0.2">
      <c r="A1299" s="24"/>
      <c r="B1299" s="24"/>
      <c r="C1299" s="43" t="str">
        <f>(IF((COUNTBLANK(A1299))=1,"",(IF((COUNTBLANK($C$4))=1,"",(IF((VLOOKUP($C$4,'Name Concatenation'!$A$1721:$B$1722,2,FALSE))=1,(A1299&amp;" "&amp;B1299),(B1299&amp;", "&amp;A1299)))))))</f>
        <v/>
      </c>
    </row>
    <row r="1300" spans="1:3" x14ac:dyDescent="0.2">
      <c r="A1300" s="24"/>
      <c r="B1300" s="24"/>
      <c r="C1300" s="43" t="str">
        <f>(IF((COUNTBLANK(A1300))=1,"",(IF((COUNTBLANK($C$4))=1,"",(IF((VLOOKUP($C$4,'Name Concatenation'!$A$1721:$B$1722,2,FALSE))=1,(A1300&amp;" "&amp;B1300),(B1300&amp;", "&amp;A1300)))))))</f>
        <v/>
      </c>
    </row>
    <row r="1301" spans="1:3" x14ac:dyDescent="0.2">
      <c r="A1301" s="24"/>
      <c r="B1301" s="24"/>
      <c r="C1301" s="43" t="str">
        <f>(IF((COUNTBLANK(A1301))=1,"",(IF((COUNTBLANK($C$4))=1,"",(IF((VLOOKUP($C$4,'Name Concatenation'!$A$1721:$B$1722,2,FALSE))=1,(A1301&amp;" "&amp;B1301),(B1301&amp;", "&amp;A1301)))))))</f>
        <v/>
      </c>
    </row>
    <row r="1302" spans="1:3" x14ac:dyDescent="0.2">
      <c r="A1302" s="24"/>
      <c r="B1302" s="24"/>
      <c r="C1302" s="43" t="str">
        <f>(IF((COUNTBLANK(A1302))=1,"",(IF((COUNTBLANK($C$4))=1,"",(IF((VLOOKUP($C$4,'Name Concatenation'!$A$1721:$B$1722,2,FALSE))=1,(A1302&amp;" "&amp;B1302),(B1302&amp;", "&amp;A1302)))))))</f>
        <v/>
      </c>
    </row>
    <row r="1303" spans="1:3" x14ac:dyDescent="0.2">
      <c r="A1303" s="24"/>
      <c r="B1303" s="24"/>
      <c r="C1303" s="43" t="str">
        <f>(IF((COUNTBLANK(A1303))=1,"",(IF((COUNTBLANK($C$4))=1,"",(IF((VLOOKUP($C$4,'Name Concatenation'!$A$1721:$B$1722,2,FALSE))=1,(A1303&amp;" "&amp;B1303),(B1303&amp;", "&amp;A1303)))))))</f>
        <v/>
      </c>
    </row>
    <row r="1304" spans="1:3" x14ac:dyDescent="0.2">
      <c r="A1304" s="24"/>
      <c r="B1304" s="24"/>
      <c r="C1304" s="43" t="str">
        <f>(IF((COUNTBLANK(A1304))=1,"",(IF((COUNTBLANK($C$4))=1,"",(IF((VLOOKUP($C$4,'Name Concatenation'!$A$1721:$B$1722,2,FALSE))=1,(A1304&amp;" "&amp;B1304),(B1304&amp;", "&amp;A1304)))))))</f>
        <v/>
      </c>
    </row>
    <row r="1305" spans="1:3" x14ac:dyDescent="0.2">
      <c r="A1305" s="24"/>
      <c r="B1305" s="24"/>
      <c r="C1305" s="43" t="str">
        <f>(IF((COUNTBLANK(A1305))=1,"",(IF((COUNTBLANK($C$4))=1,"",(IF((VLOOKUP($C$4,'Name Concatenation'!$A$1721:$B$1722,2,FALSE))=1,(A1305&amp;" "&amp;B1305),(B1305&amp;", "&amp;A1305)))))))</f>
        <v/>
      </c>
    </row>
    <row r="1306" spans="1:3" x14ac:dyDescent="0.2">
      <c r="A1306" s="24"/>
      <c r="B1306" s="24"/>
      <c r="C1306" s="43" t="str">
        <f>(IF((COUNTBLANK(A1306))=1,"",(IF((COUNTBLANK($C$4))=1,"",(IF((VLOOKUP($C$4,'Name Concatenation'!$A$1721:$B$1722,2,FALSE))=1,(A1306&amp;" "&amp;B1306),(B1306&amp;", "&amp;A1306)))))))</f>
        <v/>
      </c>
    </row>
    <row r="1307" spans="1:3" x14ac:dyDescent="0.2">
      <c r="A1307" s="24"/>
      <c r="B1307" s="24"/>
      <c r="C1307" s="43" t="str">
        <f>(IF((COUNTBLANK(A1307))=1,"",(IF((COUNTBLANK($C$4))=1,"",(IF((VLOOKUP($C$4,'Name Concatenation'!$A$1721:$B$1722,2,FALSE))=1,(A1307&amp;" "&amp;B1307),(B1307&amp;", "&amp;A1307)))))))</f>
        <v/>
      </c>
    </row>
    <row r="1308" spans="1:3" x14ac:dyDescent="0.2">
      <c r="A1308" s="24"/>
      <c r="B1308" s="24"/>
      <c r="C1308" s="43" t="str">
        <f>(IF((COUNTBLANK(A1308))=1,"",(IF((COUNTBLANK($C$4))=1,"",(IF((VLOOKUP($C$4,'Name Concatenation'!$A$1721:$B$1722,2,FALSE))=1,(A1308&amp;" "&amp;B1308),(B1308&amp;", "&amp;A1308)))))))</f>
        <v/>
      </c>
    </row>
    <row r="1309" spans="1:3" x14ac:dyDescent="0.2">
      <c r="A1309" s="24"/>
      <c r="B1309" s="24"/>
      <c r="C1309" s="43" t="str">
        <f>(IF((COUNTBLANK(A1309))=1,"",(IF((COUNTBLANK($C$4))=1,"",(IF((VLOOKUP($C$4,'Name Concatenation'!$A$1721:$B$1722,2,FALSE))=1,(A1309&amp;" "&amp;B1309),(B1309&amp;", "&amp;A1309)))))))</f>
        <v/>
      </c>
    </row>
    <row r="1310" spans="1:3" x14ac:dyDescent="0.2">
      <c r="A1310" s="24"/>
      <c r="B1310" s="24"/>
      <c r="C1310" s="43" t="str">
        <f>(IF((COUNTBLANK(A1310))=1,"",(IF((COUNTBLANK($C$4))=1,"",(IF((VLOOKUP($C$4,'Name Concatenation'!$A$1721:$B$1722,2,FALSE))=1,(A1310&amp;" "&amp;B1310),(B1310&amp;", "&amp;A1310)))))))</f>
        <v/>
      </c>
    </row>
    <row r="1311" spans="1:3" x14ac:dyDescent="0.2">
      <c r="A1311" s="24"/>
      <c r="B1311" s="24"/>
      <c r="C1311" s="43" t="str">
        <f>(IF((COUNTBLANK(A1311))=1,"",(IF((COUNTBLANK($C$4))=1,"",(IF((VLOOKUP($C$4,'Name Concatenation'!$A$1721:$B$1722,2,FALSE))=1,(A1311&amp;" "&amp;B1311),(B1311&amp;", "&amp;A1311)))))))</f>
        <v/>
      </c>
    </row>
    <row r="1312" spans="1:3" x14ac:dyDescent="0.2">
      <c r="A1312" s="24"/>
      <c r="B1312" s="24"/>
      <c r="C1312" s="43" t="str">
        <f>(IF((COUNTBLANK(A1312))=1,"",(IF((COUNTBLANK($C$4))=1,"",(IF((VLOOKUP($C$4,'Name Concatenation'!$A$1721:$B$1722,2,FALSE))=1,(A1312&amp;" "&amp;B1312),(B1312&amp;", "&amp;A1312)))))))</f>
        <v/>
      </c>
    </row>
    <row r="1313" spans="1:3" x14ac:dyDescent="0.2">
      <c r="A1313" s="24"/>
      <c r="B1313" s="24"/>
      <c r="C1313" s="43" t="str">
        <f>(IF((COUNTBLANK(A1313))=1,"",(IF((COUNTBLANK($C$4))=1,"",(IF((VLOOKUP($C$4,'Name Concatenation'!$A$1721:$B$1722,2,FALSE))=1,(A1313&amp;" "&amp;B1313),(B1313&amp;", "&amp;A1313)))))))</f>
        <v/>
      </c>
    </row>
    <row r="1314" spans="1:3" x14ac:dyDescent="0.2">
      <c r="A1314" s="24"/>
      <c r="B1314" s="24"/>
      <c r="C1314" s="43" t="str">
        <f>(IF((COUNTBLANK(A1314))=1,"",(IF((COUNTBLANK($C$4))=1,"",(IF((VLOOKUP($C$4,'Name Concatenation'!$A$1721:$B$1722,2,FALSE))=1,(A1314&amp;" "&amp;B1314),(B1314&amp;", "&amp;A1314)))))))</f>
        <v/>
      </c>
    </row>
    <row r="1315" spans="1:3" x14ac:dyDescent="0.2">
      <c r="A1315" s="24"/>
      <c r="B1315" s="24"/>
      <c r="C1315" s="43" t="str">
        <f>(IF((COUNTBLANK(A1315))=1,"",(IF((COUNTBLANK($C$4))=1,"",(IF((VLOOKUP($C$4,'Name Concatenation'!$A$1721:$B$1722,2,FALSE))=1,(A1315&amp;" "&amp;B1315),(B1315&amp;", "&amp;A1315)))))))</f>
        <v/>
      </c>
    </row>
    <row r="1316" spans="1:3" x14ac:dyDescent="0.2">
      <c r="A1316" s="24"/>
      <c r="B1316" s="24"/>
      <c r="C1316" s="43" t="str">
        <f>(IF((COUNTBLANK(A1316))=1,"",(IF((COUNTBLANK($C$4))=1,"",(IF((VLOOKUP($C$4,'Name Concatenation'!$A$1721:$B$1722,2,FALSE))=1,(A1316&amp;" "&amp;B1316),(B1316&amp;", "&amp;A1316)))))))</f>
        <v/>
      </c>
    </row>
    <row r="1317" spans="1:3" x14ac:dyDescent="0.2">
      <c r="A1317" s="24"/>
      <c r="B1317" s="24"/>
      <c r="C1317" s="43" t="str">
        <f>(IF((COUNTBLANK(A1317))=1,"",(IF((COUNTBLANK($C$4))=1,"",(IF((VLOOKUP($C$4,'Name Concatenation'!$A$1721:$B$1722,2,FALSE))=1,(A1317&amp;" "&amp;B1317),(B1317&amp;", "&amp;A1317)))))))</f>
        <v/>
      </c>
    </row>
    <row r="1318" spans="1:3" x14ac:dyDescent="0.2">
      <c r="A1318" s="24"/>
      <c r="B1318" s="24"/>
      <c r="C1318" s="43" t="str">
        <f>(IF((COUNTBLANK(A1318))=1,"",(IF((COUNTBLANK($C$4))=1,"",(IF((VLOOKUP($C$4,'Name Concatenation'!$A$1721:$B$1722,2,FALSE))=1,(A1318&amp;" "&amp;B1318),(B1318&amp;", "&amp;A1318)))))))</f>
        <v/>
      </c>
    </row>
    <row r="1319" spans="1:3" x14ac:dyDescent="0.2">
      <c r="A1319" s="24"/>
      <c r="B1319" s="24"/>
      <c r="C1319" s="43" t="str">
        <f>(IF((COUNTBLANK(A1319))=1,"",(IF((COUNTBLANK($C$4))=1,"",(IF((VLOOKUP($C$4,'Name Concatenation'!$A$1721:$B$1722,2,FALSE))=1,(A1319&amp;" "&amp;B1319),(B1319&amp;", "&amp;A1319)))))))</f>
        <v/>
      </c>
    </row>
    <row r="1320" spans="1:3" x14ac:dyDescent="0.2">
      <c r="A1320" s="24"/>
      <c r="B1320" s="24"/>
      <c r="C1320" s="43" t="str">
        <f>(IF((COUNTBLANK(A1320))=1,"",(IF((COUNTBLANK($C$4))=1,"",(IF((VLOOKUP($C$4,'Name Concatenation'!$A$1721:$B$1722,2,FALSE))=1,(A1320&amp;" "&amp;B1320),(B1320&amp;", "&amp;A1320)))))))</f>
        <v/>
      </c>
    </row>
    <row r="1321" spans="1:3" x14ac:dyDescent="0.2">
      <c r="A1321" s="24"/>
      <c r="B1321" s="24"/>
      <c r="C1321" s="43" t="str">
        <f>(IF((COUNTBLANK(A1321))=1,"",(IF((COUNTBLANK($C$4))=1,"",(IF((VLOOKUP($C$4,'Name Concatenation'!$A$1721:$B$1722,2,FALSE))=1,(A1321&amp;" "&amp;B1321),(B1321&amp;", "&amp;A1321)))))))</f>
        <v/>
      </c>
    </row>
    <row r="1322" spans="1:3" x14ac:dyDescent="0.2">
      <c r="A1322" s="24"/>
      <c r="B1322" s="24"/>
      <c r="C1322" s="43" t="str">
        <f>(IF((COUNTBLANK(A1322))=1,"",(IF((COUNTBLANK($C$4))=1,"",(IF((VLOOKUP($C$4,'Name Concatenation'!$A$1721:$B$1722,2,FALSE))=1,(A1322&amp;" "&amp;B1322),(B1322&amp;", "&amp;A1322)))))))</f>
        <v/>
      </c>
    </row>
    <row r="1323" spans="1:3" x14ac:dyDescent="0.2">
      <c r="A1323" s="24"/>
      <c r="B1323" s="24"/>
      <c r="C1323" s="43" t="str">
        <f>(IF((COUNTBLANK(A1323))=1,"",(IF((COUNTBLANK($C$4))=1,"",(IF((VLOOKUP($C$4,'Name Concatenation'!$A$1721:$B$1722,2,FALSE))=1,(A1323&amp;" "&amp;B1323),(B1323&amp;", "&amp;A1323)))))))</f>
        <v/>
      </c>
    </row>
    <row r="1324" spans="1:3" x14ac:dyDescent="0.2">
      <c r="A1324" s="24"/>
      <c r="B1324" s="24"/>
      <c r="C1324" s="43" t="str">
        <f>(IF((COUNTBLANK(A1324))=1,"",(IF((COUNTBLANK($C$4))=1,"",(IF((VLOOKUP($C$4,'Name Concatenation'!$A$1721:$B$1722,2,FALSE))=1,(A1324&amp;" "&amp;B1324),(B1324&amp;", "&amp;A1324)))))))</f>
        <v/>
      </c>
    </row>
    <row r="1325" spans="1:3" x14ac:dyDescent="0.2">
      <c r="A1325" s="24"/>
      <c r="B1325" s="24"/>
      <c r="C1325" s="43" t="str">
        <f>(IF((COUNTBLANK(A1325))=1,"",(IF((COUNTBLANK($C$4))=1,"",(IF((VLOOKUP($C$4,'Name Concatenation'!$A$1721:$B$1722,2,FALSE))=1,(A1325&amp;" "&amp;B1325),(B1325&amp;", "&amp;A1325)))))))</f>
        <v/>
      </c>
    </row>
    <row r="1326" spans="1:3" x14ac:dyDescent="0.2">
      <c r="A1326" s="24"/>
      <c r="B1326" s="24"/>
      <c r="C1326" s="43" t="str">
        <f>(IF((COUNTBLANK(A1326))=1,"",(IF((COUNTBLANK($C$4))=1,"",(IF((VLOOKUP($C$4,'Name Concatenation'!$A$1721:$B$1722,2,FALSE))=1,(A1326&amp;" "&amp;B1326),(B1326&amp;", "&amp;A1326)))))))</f>
        <v/>
      </c>
    </row>
    <row r="1327" spans="1:3" x14ac:dyDescent="0.2">
      <c r="A1327" s="24"/>
      <c r="B1327" s="24"/>
      <c r="C1327" s="43" t="str">
        <f>(IF((COUNTBLANK(A1327))=1,"",(IF((COUNTBLANK($C$4))=1,"",(IF((VLOOKUP($C$4,'Name Concatenation'!$A$1721:$B$1722,2,FALSE))=1,(A1327&amp;" "&amp;B1327),(B1327&amp;", "&amp;A1327)))))))</f>
        <v/>
      </c>
    </row>
    <row r="1328" spans="1:3" x14ac:dyDescent="0.2">
      <c r="A1328" s="24"/>
      <c r="B1328" s="24"/>
      <c r="C1328" s="43" t="str">
        <f>(IF((COUNTBLANK(A1328))=1,"",(IF((COUNTBLANK($C$4))=1,"",(IF((VLOOKUP($C$4,'Name Concatenation'!$A$1721:$B$1722,2,FALSE))=1,(A1328&amp;" "&amp;B1328),(B1328&amp;", "&amp;A1328)))))))</f>
        <v/>
      </c>
    </row>
    <row r="1329" spans="1:3" x14ac:dyDescent="0.2">
      <c r="A1329" s="24"/>
      <c r="B1329" s="24"/>
      <c r="C1329" s="43" t="str">
        <f>(IF((COUNTBLANK(A1329))=1,"",(IF((COUNTBLANK($C$4))=1,"",(IF((VLOOKUP($C$4,'Name Concatenation'!$A$1721:$B$1722,2,FALSE))=1,(A1329&amp;" "&amp;B1329),(B1329&amp;", "&amp;A1329)))))))</f>
        <v/>
      </c>
    </row>
    <row r="1330" spans="1:3" x14ac:dyDescent="0.2">
      <c r="A1330" s="24"/>
      <c r="B1330" s="24"/>
      <c r="C1330" s="43" t="str">
        <f>(IF((COUNTBLANK(A1330))=1,"",(IF((COUNTBLANK($C$4))=1,"",(IF((VLOOKUP($C$4,'Name Concatenation'!$A$1721:$B$1722,2,FALSE))=1,(A1330&amp;" "&amp;B1330),(B1330&amp;", "&amp;A1330)))))))</f>
        <v/>
      </c>
    </row>
    <row r="1331" spans="1:3" x14ac:dyDescent="0.2">
      <c r="A1331" s="24"/>
      <c r="B1331" s="24"/>
      <c r="C1331" s="43" t="str">
        <f>(IF((COUNTBLANK(A1331))=1,"",(IF((COUNTBLANK($C$4))=1,"",(IF((VLOOKUP($C$4,'Name Concatenation'!$A$1721:$B$1722,2,FALSE))=1,(A1331&amp;" "&amp;B1331),(B1331&amp;", "&amp;A1331)))))))</f>
        <v/>
      </c>
    </row>
    <row r="1332" spans="1:3" x14ac:dyDescent="0.2">
      <c r="A1332" s="24"/>
      <c r="B1332" s="24"/>
      <c r="C1332" s="43" t="str">
        <f>(IF((COUNTBLANK(A1332))=1,"",(IF((COUNTBLANK($C$4))=1,"",(IF((VLOOKUP($C$4,'Name Concatenation'!$A$1721:$B$1722,2,FALSE))=1,(A1332&amp;" "&amp;B1332),(B1332&amp;", "&amp;A1332)))))))</f>
        <v/>
      </c>
    </row>
    <row r="1333" spans="1:3" x14ac:dyDescent="0.2">
      <c r="A1333" s="24"/>
      <c r="B1333" s="24"/>
      <c r="C1333" s="43" t="str">
        <f>(IF((COUNTBLANK(A1333))=1,"",(IF((COUNTBLANK($C$4))=1,"",(IF((VLOOKUP($C$4,'Name Concatenation'!$A$1721:$B$1722,2,FALSE))=1,(A1333&amp;" "&amp;B1333),(B1333&amp;", "&amp;A1333)))))))</f>
        <v/>
      </c>
    </row>
    <row r="1334" spans="1:3" x14ac:dyDescent="0.2">
      <c r="A1334" s="24"/>
      <c r="B1334" s="24"/>
      <c r="C1334" s="43" t="str">
        <f>(IF((COUNTBLANK(A1334))=1,"",(IF((COUNTBLANK($C$4))=1,"",(IF((VLOOKUP($C$4,'Name Concatenation'!$A$1721:$B$1722,2,FALSE))=1,(A1334&amp;" "&amp;B1334),(B1334&amp;", "&amp;A1334)))))))</f>
        <v/>
      </c>
    </row>
    <row r="1335" spans="1:3" x14ac:dyDescent="0.2">
      <c r="A1335" s="24"/>
      <c r="B1335" s="24"/>
      <c r="C1335" s="43" t="str">
        <f>(IF((COUNTBLANK(A1335))=1,"",(IF((COUNTBLANK($C$4))=1,"",(IF((VLOOKUP($C$4,'Name Concatenation'!$A$1721:$B$1722,2,FALSE))=1,(A1335&amp;" "&amp;B1335),(B1335&amp;", "&amp;A1335)))))))</f>
        <v/>
      </c>
    </row>
    <row r="1336" spans="1:3" x14ac:dyDescent="0.2">
      <c r="A1336" s="24"/>
      <c r="B1336" s="24"/>
      <c r="C1336" s="43" t="str">
        <f>(IF((COUNTBLANK(A1336))=1,"",(IF((COUNTBLANK($C$4))=1,"",(IF((VLOOKUP($C$4,'Name Concatenation'!$A$1721:$B$1722,2,FALSE))=1,(A1336&amp;" "&amp;B1336),(B1336&amp;", "&amp;A1336)))))))</f>
        <v/>
      </c>
    </row>
    <row r="1337" spans="1:3" x14ac:dyDescent="0.2">
      <c r="A1337" s="24"/>
      <c r="B1337" s="24"/>
      <c r="C1337" s="43" t="str">
        <f>(IF((COUNTBLANK(A1337))=1,"",(IF((COUNTBLANK($C$4))=1,"",(IF((VLOOKUP($C$4,'Name Concatenation'!$A$1721:$B$1722,2,FALSE))=1,(A1337&amp;" "&amp;B1337),(B1337&amp;", "&amp;A1337)))))))</f>
        <v/>
      </c>
    </row>
    <row r="1338" spans="1:3" x14ac:dyDescent="0.2">
      <c r="A1338" s="24"/>
      <c r="B1338" s="24"/>
      <c r="C1338" s="43" t="str">
        <f>(IF((COUNTBLANK(A1338))=1,"",(IF((COUNTBLANK($C$4))=1,"",(IF((VLOOKUP($C$4,'Name Concatenation'!$A$1721:$B$1722,2,FALSE))=1,(A1338&amp;" "&amp;B1338),(B1338&amp;", "&amp;A1338)))))))</f>
        <v/>
      </c>
    </row>
    <row r="1339" spans="1:3" x14ac:dyDescent="0.2">
      <c r="A1339" s="24"/>
      <c r="B1339" s="24"/>
      <c r="C1339" s="43" t="str">
        <f>(IF((COUNTBLANK(A1339))=1,"",(IF((COUNTBLANK($C$4))=1,"",(IF((VLOOKUP($C$4,'Name Concatenation'!$A$1721:$B$1722,2,FALSE))=1,(A1339&amp;" "&amp;B1339),(B1339&amp;", "&amp;A1339)))))))</f>
        <v/>
      </c>
    </row>
    <row r="1340" spans="1:3" x14ac:dyDescent="0.2">
      <c r="A1340" s="24"/>
      <c r="B1340" s="24"/>
      <c r="C1340" s="43" t="str">
        <f>(IF((COUNTBLANK(A1340))=1,"",(IF((COUNTBLANK($C$4))=1,"",(IF((VLOOKUP($C$4,'Name Concatenation'!$A$1721:$B$1722,2,FALSE))=1,(A1340&amp;" "&amp;B1340),(B1340&amp;", "&amp;A1340)))))))</f>
        <v/>
      </c>
    </row>
    <row r="1341" spans="1:3" x14ac:dyDescent="0.2">
      <c r="A1341" s="24"/>
      <c r="B1341" s="24"/>
      <c r="C1341" s="43" t="str">
        <f>(IF((COUNTBLANK(A1341))=1,"",(IF((COUNTBLANK($C$4))=1,"",(IF((VLOOKUP($C$4,'Name Concatenation'!$A$1721:$B$1722,2,FALSE))=1,(A1341&amp;" "&amp;B1341),(B1341&amp;", "&amp;A1341)))))))</f>
        <v/>
      </c>
    </row>
    <row r="1342" spans="1:3" x14ac:dyDescent="0.2">
      <c r="A1342" s="24"/>
      <c r="B1342" s="24"/>
      <c r="C1342" s="43" t="str">
        <f>(IF((COUNTBLANK(A1342))=1,"",(IF((COUNTBLANK($C$4))=1,"",(IF((VLOOKUP($C$4,'Name Concatenation'!$A$1721:$B$1722,2,FALSE))=1,(A1342&amp;" "&amp;B1342),(B1342&amp;", "&amp;A1342)))))))</f>
        <v/>
      </c>
    </row>
    <row r="1343" spans="1:3" x14ac:dyDescent="0.2">
      <c r="A1343" s="24"/>
      <c r="B1343" s="24"/>
      <c r="C1343" s="43" t="str">
        <f>(IF((COUNTBLANK(A1343))=1,"",(IF((COUNTBLANK($C$4))=1,"",(IF((VLOOKUP($C$4,'Name Concatenation'!$A$1721:$B$1722,2,FALSE))=1,(A1343&amp;" "&amp;B1343),(B1343&amp;", "&amp;A1343)))))))</f>
        <v/>
      </c>
    </row>
    <row r="1344" spans="1:3" x14ac:dyDescent="0.2">
      <c r="A1344" s="24"/>
      <c r="B1344" s="24"/>
      <c r="C1344" s="43" t="str">
        <f>(IF((COUNTBLANK(A1344))=1,"",(IF((COUNTBLANK($C$4))=1,"",(IF((VLOOKUP($C$4,'Name Concatenation'!$A$1721:$B$1722,2,FALSE))=1,(A1344&amp;" "&amp;B1344),(B1344&amp;", "&amp;A1344)))))))</f>
        <v/>
      </c>
    </row>
    <row r="1345" spans="1:3" x14ac:dyDescent="0.2">
      <c r="A1345" s="24"/>
      <c r="B1345" s="24"/>
      <c r="C1345" s="43" t="str">
        <f>(IF((COUNTBLANK(A1345))=1,"",(IF((COUNTBLANK($C$4))=1,"",(IF((VLOOKUP($C$4,'Name Concatenation'!$A$1721:$B$1722,2,FALSE))=1,(A1345&amp;" "&amp;B1345),(B1345&amp;", "&amp;A1345)))))))</f>
        <v/>
      </c>
    </row>
    <row r="1346" spans="1:3" x14ac:dyDescent="0.2">
      <c r="A1346" s="24"/>
      <c r="B1346" s="24"/>
      <c r="C1346" s="43" t="str">
        <f>(IF((COUNTBLANK(A1346))=1,"",(IF((COUNTBLANK($C$4))=1,"",(IF((VLOOKUP($C$4,'Name Concatenation'!$A$1721:$B$1722,2,FALSE))=1,(A1346&amp;" "&amp;B1346),(B1346&amp;", "&amp;A1346)))))))</f>
        <v/>
      </c>
    </row>
    <row r="1347" spans="1:3" x14ac:dyDescent="0.2">
      <c r="A1347" s="24"/>
      <c r="B1347" s="24"/>
      <c r="C1347" s="43" t="str">
        <f>(IF((COUNTBLANK(A1347))=1,"",(IF((COUNTBLANK($C$4))=1,"",(IF((VLOOKUP($C$4,'Name Concatenation'!$A$1721:$B$1722,2,FALSE))=1,(A1347&amp;" "&amp;B1347),(B1347&amp;", "&amp;A1347)))))))</f>
        <v/>
      </c>
    </row>
    <row r="1348" spans="1:3" x14ac:dyDescent="0.2">
      <c r="A1348" s="24"/>
      <c r="B1348" s="24"/>
      <c r="C1348" s="43" t="str">
        <f>(IF((COUNTBLANK(A1348))=1,"",(IF((COUNTBLANK($C$4))=1,"",(IF((VLOOKUP($C$4,'Name Concatenation'!$A$1721:$B$1722,2,FALSE))=1,(A1348&amp;" "&amp;B1348),(B1348&amp;", "&amp;A1348)))))))</f>
        <v/>
      </c>
    </row>
    <row r="1349" spans="1:3" x14ac:dyDescent="0.2">
      <c r="A1349" s="24"/>
      <c r="B1349" s="24"/>
      <c r="C1349" s="43" t="str">
        <f>(IF((COUNTBLANK(A1349))=1,"",(IF((COUNTBLANK($C$4))=1,"",(IF((VLOOKUP($C$4,'Name Concatenation'!$A$1721:$B$1722,2,FALSE))=1,(A1349&amp;" "&amp;B1349),(B1349&amp;", "&amp;A1349)))))))</f>
        <v/>
      </c>
    </row>
    <row r="1350" spans="1:3" x14ac:dyDescent="0.2">
      <c r="A1350" s="24"/>
      <c r="B1350" s="24"/>
      <c r="C1350" s="43" t="str">
        <f>(IF((COUNTBLANK(A1350))=1,"",(IF((COUNTBLANK($C$4))=1,"",(IF((VLOOKUP($C$4,'Name Concatenation'!$A$1721:$B$1722,2,FALSE))=1,(A1350&amp;" "&amp;B1350),(B1350&amp;", "&amp;A1350)))))))</f>
        <v/>
      </c>
    </row>
    <row r="1351" spans="1:3" x14ac:dyDescent="0.2">
      <c r="A1351" s="24"/>
      <c r="B1351" s="24"/>
      <c r="C1351" s="43" t="str">
        <f>(IF((COUNTBLANK(A1351))=1,"",(IF((COUNTBLANK($C$4))=1,"",(IF((VLOOKUP($C$4,'Name Concatenation'!$A$1721:$B$1722,2,FALSE))=1,(A1351&amp;" "&amp;B1351),(B1351&amp;", "&amp;A1351)))))))</f>
        <v/>
      </c>
    </row>
    <row r="1352" spans="1:3" x14ac:dyDescent="0.2">
      <c r="A1352" s="24"/>
      <c r="B1352" s="24"/>
      <c r="C1352" s="43" t="str">
        <f>(IF((COUNTBLANK(A1352))=1,"",(IF((COUNTBLANK($C$4))=1,"",(IF((VLOOKUP($C$4,'Name Concatenation'!$A$1721:$B$1722,2,FALSE))=1,(A1352&amp;" "&amp;B1352),(B1352&amp;", "&amp;A1352)))))))</f>
        <v/>
      </c>
    </row>
    <row r="1353" spans="1:3" x14ac:dyDescent="0.2">
      <c r="A1353" s="24"/>
      <c r="B1353" s="24"/>
      <c r="C1353" s="43" t="str">
        <f>(IF((COUNTBLANK(A1353))=1,"",(IF((COUNTBLANK($C$4))=1,"",(IF((VLOOKUP($C$4,'Name Concatenation'!$A$1721:$B$1722,2,FALSE))=1,(A1353&amp;" "&amp;B1353),(B1353&amp;", "&amp;A1353)))))))</f>
        <v/>
      </c>
    </row>
    <row r="1354" spans="1:3" x14ac:dyDescent="0.2">
      <c r="A1354" s="24"/>
      <c r="B1354" s="24"/>
      <c r="C1354" s="43" t="str">
        <f>(IF((COUNTBLANK(A1354))=1,"",(IF((COUNTBLANK($C$4))=1,"",(IF((VLOOKUP($C$4,'Name Concatenation'!$A$1721:$B$1722,2,FALSE))=1,(A1354&amp;" "&amp;B1354),(B1354&amp;", "&amp;A1354)))))))</f>
        <v/>
      </c>
    </row>
    <row r="1355" spans="1:3" x14ac:dyDescent="0.2">
      <c r="A1355" s="24"/>
      <c r="B1355" s="24"/>
      <c r="C1355" s="43" t="str">
        <f>(IF((COUNTBLANK(A1355))=1,"",(IF((COUNTBLANK($C$4))=1,"",(IF((VLOOKUP($C$4,'Name Concatenation'!$A$1721:$B$1722,2,FALSE))=1,(A1355&amp;" "&amp;B1355),(B1355&amp;", "&amp;A1355)))))))</f>
        <v/>
      </c>
    </row>
    <row r="1356" spans="1:3" x14ac:dyDescent="0.2">
      <c r="A1356" s="24"/>
      <c r="B1356" s="24"/>
      <c r="C1356" s="43" t="str">
        <f>(IF((COUNTBLANK(A1356))=1,"",(IF((COUNTBLANK($C$4))=1,"",(IF((VLOOKUP($C$4,'Name Concatenation'!$A$1721:$B$1722,2,FALSE))=1,(A1356&amp;" "&amp;B1356),(B1356&amp;", "&amp;A1356)))))))</f>
        <v/>
      </c>
    </row>
    <row r="1357" spans="1:3" x14ac:dyDescent="0.2">
      <c r="A1357" s="24"/>
      <c r="B1357" s="24"/>
      <c r="C1357" s="43" t="str">
        <f>(IF((COUNTBLANK(A1357))=1,"",(IF((COUNTBLANK($C$4))=1,"",(IF((VLOOKUP($C$4,'Name Concatenation'!$A$1721:$B$1722,2,FALSE))=1,(A1357&amp;" "&amp;B1357),(B1357&amp;", "&amp;A1357)))))))</f>
        <v/>
      </c>
    </row>
    <row r="1358" spans="1:3" x14ac:dyDescent="0.2">
      <c r="A1358" s="24"/>
      <c r="B1358" s="24"/>
      <c r="C1358" s="43" t="str">
        <f>(IF((COUNTBLANK(A1358))=1,"",(IF((COUNTBLANK($C$4))=1,"",(IF((VLOOKUP($C$4,'Name Concatenation'!$A$1721:$B$1722,2,FALSE))=1,(A1358&amp;" "&amp;B1358),(B1358&amp;", "&amp;A1358)))))))</f>
        <v/>
      </c>
    </row>
    <row r="1359" spans="1:3" x14ac:dyDescent="0.2">
      <c r="A1359" s="24"/>
      <c r="B1359" s="24"/>
      <c r="C1359" s="43" t="str">
        <f>(IF((COUNTBLANK(A1359))=1,"",(IF((COUNTBLANK($C$4))=1,"",(IF((VLOOKUP($C$4,'Name Concatenation'!$A$1721:$B$1722,2,FALSE))=1,(A1359&amp;" "&amp;B1359),(B1359&amp;", "&amp;A1359)))))))</f>
        <v/>
      </c>
    </row>
    <row r="1360" spans="1:3" x14ac:dyDescent="0.2">
      <c r="A1360" s="24"/>
      <c r="B1360" s="24"/>
      <c r="C1360" s="43" t="str">
        <f>(IF((COUNTBLANK(A1360))=1,"",(IF((COUNTBLANK($C$4))=1,"",(IF((VLOOKUP($C$4,'Name Concatenation'!$A$1721:$B$1722,2,FALSE))=1,(A1360&amp;" "&amp;B1360),(B1360&amp;", "&amp;A1360)))))))</f>
        <v/>
      </c>
    </row>
    <row r="1361" spans="1:3" x14ac:dyDescent="0.2">
      <c r="A1361" s="24"/>
      <c r="B1361" s="24"/>
      <c r="C1361" s="43" t="str">
        <f>(IF((COUNTBLANK(A1361))=1,"",(IF((COUNTBLANK($C$4))=1,"",(IF((VLOOKUP($C$4,'Name Concatenation'!$A$1721:$B$1722,2,FALSE))=1,(A1361&amp;" "&amp;B1361),(B1361&amp;", "&amp;A1361)))))))</f>
        <v/>
      </c>
    </row>
    <row r="1362" spans="1:3" x14ac:dyDescent="0.2">
      <c r="A1362" s="24"/>
      <c r="B1362" s="24"/>
      <c r="C1362" s="43" t="str">
        <f>(IF((COUNTBLANK(A1362))=1,"",(IF((COUNTBLANK($C$4))=1,"",(IF((VLOOKUP($C$4,'Name Concatenation'!$A$1721:$B$1722,2,FALSE))=1,(A1362&amp;" "&amp;B1362),(B1362&amp;", "&amp;A1362)))))))</f>
        <v/>
      </c>
    </row>
    <row r="1363" spans="1:3" x14ac:dyDescent="0.2">
      <c r="A1363" s="24"/>
      <c r="B1363" s="24"/>
      <c r="C1363" s="43" t="str">
        <f>(IF((COUNTBLANK(A1363))=1,"",(IF((COUNTBLANK($C$4))=1,"",(IF((VLOOKUP($C$4,'Name Concatenation'!$A$1721:$B$1722,2,FALSE))=1,(A1363&amp;" "&amp;B1363),(B1363&amp;", "&amp;A1363)))))))</f>
        <v/>
      </c>
    </row>
    <row r="1364" spans="1:3" x14ac:dyDescent="0.2">
      <c r="A1364" s="24"/>
      <c r="B1364" s="24"/>
      <c r="C1364" s="43" t="str">
        <f>(IF((COUNTBLANK(A1364))=1,"",(IF((COUNTBLANK($C$4))=1,"",(IF((VLOOKUP($C$4,'Name Concatenation'!$A$1721:$B$1722,2,FALSE))=1,(A1364&amp;" "&amp;B1364),(B1364&amp;", "&amp;A1364)))))))</f>
        <v/>
      </c>
    </row>
    <row r="1365" spans="1:3" x14ac:dyDescent="0.2">
      <c r="A1365" s="24"/>
      <c r="B1365" s="24"/>
      <c r="C1365" s="43" t="str">
        <f>(IF((COUNTBLANK(A1365))=1,"",(IF((COUNTBLANK($C$4))=1,"",(IF((VLOOKUP($C$4,'Name Concatenation'!$A$1721:$B$1722,2,FALSE))=1,(A1365&amp;" "&amp;B1365),(B1365&amp;", "&amp;A1365)))))))</f>
        <v/>
      </c>
    </row>
    <row r="1366" spans="1:3" x14ac:dyDescent="0.2">
      <c r="A1366" s="24"/>
      <c r="B1366" s="24"/>
      <c r="C1366" s="43" t="str">
        <f>(IF((COUNTBLANK(A1366))=1,"",(IF((COUNTBLANK($C$4))=1,"",(IF((VLOOKUP($C$4,'Name Concatenation'!$A$1721:$B$1722,2,FALSE))=1,(A1366&amp;" "&amp;B1366),(B1366&amp;", "&amp;A1366)))))))</f>
        <v/>
      </c>
    </row>
    <row r="1367" spans="1:3" x14ac:dyDescent="0.2">
      <c r="A1367" s="24"/>
      <c r="B1367" s="24"/>
      <c r="C1367" s="43" t="str">
        <f>(IF((COUNTBLANK(A1367))=1,"",(IF((COUNTBLANK($C$4))=1,"",(IF((VLOOKUP($C$4,'Name Concatenation'!$A$1721:$B$1722,2,FALSE))=1,(A1367&amp;" "&amp;B1367),(B1367&amp;", "&amp;A1367)))))))</f>
        <v/>
      </c>
    </row>
    <row r="1368" spans="1:3" x14ac:dyDescent="0.2">
      <c r="A1368" s="24"/>
      <c r="B1368" s="24"/>
      <c r="C1368" s="43" t="str">
        <f>(IF((COUNTBLANK(A1368))=1,"",(IF((COUNTBLANK($C$4))=1,"",(IF((VLOOKUP($C$4,'Name Concatenation'!$A$1721:$B$1722,2,FALSE))=1,(A1368&amp;" "&amp;B1368),(B1368&amp;", "&amp;A1368)))))))</f>
        <v/>
      </c>
    </row>
    <row r="1369" spans="1:3" x14ac:dyDescent="0.2">
      <c r="A1369" s="24"/>
      <c r="B1369" s="24"/>
      <c r="C1369" s="43" t="str">
        <f>(IF((COUNTBLANK(A1369))=1,"",(IF((COUNTBLANK($C$4))=1,"",(IF((VLOOKUP($C$4,'Name Concatenation'!$A$1721:$B$1722,2,FALSE))=1,(A1369&amp;" "&amp;B1369),(B1369&amp;", "&amp;A1369)))))))</f>
        <v/>
      </c>
    </row>
    <row r="1370" spans="1:3" x14ac:dyDescent="0.2">
      <c r="A1370" s="24"/>
      <c r="B1370" s="24"/>
      <c r="C1370" s="43" t="str">
        <f>(IF((COUNTBLANK(A1370))=1,"",(IF((COUNTBLANK($C$4))=1,"",(IF((VLOOKUP($C$4,'Name Concatenation'!$A$1721:$B$1722,2,FALSE))=1,(A1370&amp;" "&amp;B1370),(B1370&amp;", "&amp;A1370)))))))</f>
        <v/>
      </c>
    </row>
    <row r="1371" spans="1:3" x14ac:dyDescent="0.2">
      <c r="A1371" s="24"/>
      <c r="B1371" s="24"/>
      <c r="C1371" s="43" t="str">
        <f>(IF((COUNTBLANK(A1371))=1,"",(IF((COUNTBLANK($C$4))=1,"",(IF((VLOOKUP($C$4,'Name Concatenation'!$A$1721:$B$1722,2,FALSE))=1,(A1371&amp;" "&amp;B1371),(B1371&amp;", "&amp;A1371)))))))</f>
        <v/>
      </c>
    </row>
    <row r="1372" spans="1:3" x14ac:dyDescent="0.2">
      <c r="A1372" s="24"/>
      <c r="B1372" s="24"/>
      <c r="C1372" s="43" t="str">
        <f>(IF((COUNTBLANK(A1372))=1,"",(IF((COUNTBLANK($C$4))=1,"",(IF((VLOOKUP($C$4,'Name Concatenation'!$A$1721:$B$1722,2,FALSE))=1,(A1372&amp;" "&amp;B1372),(B1372&amp;", "&amp;A1372)))))))</f>
        <v/>
      </c>
    </row>
    <row r="1373" spans="1:3" x14ac:dyDescent="0.2">
      <c r="A1373" s="24"/>
      <c r="B1373" s="24"/>
      <c r="C1373" s="43" t="str">
        <f>(IF((COUNTBLANK(A1373))=1,"",(IF((COUNTBLANK($C$4))=1,"",(IF((VLOOKUP($C$4,'Name Concatenation'!$A$1721:$B$1722,2,FALSE))=1,(A1373&amp;" "&amp;B1373),(B1373&amp;", "&amp;A1373)))))))</f>
        <v/>
      </c>
    </row>
    <row r="1374" spans="1:3" x14ac:dyDescent="0.2">
      <c r="A1374" s="24"/>
      <c r="B1374" s="24"/>
      <c r="C1374" s="43" t="str">
        <f>(IF((COUNTBLANK(A1374))=1,"",(IF((COUNTBLANK($C$4))=1,"",(IF((VLOOKUP($C$4,'Name Concatenation'!$A$1721:$B$1722,2,FALSE))=1,(A1374&amp;" "&amp;B1374),(B1374&amp;", "&amp;A1374)))))))</f>
        <v/>
      </c>
    </row>
    <row r="1375" spans="1:3" x14ac:dyDescent="0.2">
      <c r="A1375" s="24"/>
      <c r="B1375" s="24"/>
      <c r="C1375" s="43" t="str">
        <f>(IF((COUNTBLANK(A1375))=1,"",(IF((COUNTBLANK($C$4))=1,"",(IF((VLOOKUP($C$4,'Name Concatenation'!$A$1721:$B$1722,2,FALSE))=1,(A1375&amp;" "&amp;B1375),(B1375&amp;", "&amp;A1375)))))))</f>
        <v/>
      </c>
    </row>
    <row r="1376" spans="1:3" x14ac:dyDescent="0.2">
      <c r="A1376" s="24"/>
      <c r="B1376" s="24"/>
      <c r="C1376" s="43" t="str">
        <f>(IF((COUNTBLANK(A1376))=1,"",(IF((COUNTBLANK($C$4))=1,"",(IF((VLOOKUP($C$4,'Name Concatenation'!$A$1721:$B$1722,2,FALSE))=1,(A1376&amp;" "&amp;B1376),(B1376&amp;", "&amp;A1376)))))))</f>
        <v/>
      </c>
    </row>
    <row r="1377" spans="1:3" x14ac:dyDescent="0.2">
      <c r="A1377" s="24"/>
      <c r="B1377" s="24"/>
      <c r="C1377" s="43" t="str">
        <f>(IF((COUNTBLANK(A1377))=1,"",(IF((COUNTBLANK($C$4))=1,"",(IF((VLOOKUP($C$4,'Name Concatenation'!$A$1721:$B$1722,2,FALSE))=1,(A1377&amp;" "&amp;B1377),(B1377&amp;", "&amp;A1377)))))))</f>
        <v/>
      </c>
    </row>
    <row r="1378" spans="1:3" x14ac:dyDescent="0.2">
      <c r="A1378" s="24"/>
      <c r="B1378" s="24"/>
      <c r="C1378" s="43" t="str">
        <f>(IF((COUNTBLANK(A1378))=1,"",(IF((COUNTBLANK($C$4))=1,"",(IF((VLOOKUP($C$4,'Name Concatenation'!$A$1721:$B$1722,2,FALSE))=1,(A1378&amp;" "&amp;B1378),(B1378&amp;", "&amp;A1378)))))))</f>
        <v/>
      </c>
    </row>
    <row r="1379" spans="1:3" x14ac:dyDescent="0.2">
      <c r="A1379" s="24"/>
      <c r="B1379" s="24"/>
      <c r="C1379" s="43" t="str">
        <f>(IF((COUNTBLANK(A1379))=1,"",(IF((COUNTBLANK($C$4))=1,"",(IF((VLOOKUP($C$4,'Name Concatenation'!$A$1721:$B$1722,2,FALSE))=1,(A1379&amp;" "&amp;B1379),(B1379&amp;", "&amp;A1379)))))))</f>
        <v/>
      </c>
    </row>
    <row r="1380" spans="1:3" x14ac:dyDescent="0.2">
      <c r="A1380" s="24"/>
      <c r="B1380" s="24"/>
      <c r="C1380" s="43" t="str">
        <f>(IF((COUNTBLANK(A1380))=1,"",(IF((COUNTBLANK($C$4))=1,"",(IF((VLOOKUP($C$4,'Name Concatenation'!$A$1721:$B$1722,2,FALSE))=1,(A1380&amp;" "&amp;B1380),(B1380&amp;", "&amp;A1380)))))))</f>
        <v/>
      </c>
    </row>
    <row r="1381" spans="1:3" x14ac:dyDescent="0.2">
      <c r="A1381" s="24"/>
      <c r="B1381" s="24"/>
      <c r="C1381" s="43" t="str">
        <f>(IF((COUNTBLANK(A1381))=1,"",(IF((COUNTBLANK($C$4))=1,"",(IF((VLOOKUP($C$4,'Name Concatenation'!$A$1721:$B$1722,2,FALSE))=1,(A1381&amp;" "&amp;B1381),(B1381&amp;", "&amp;A1381)))))))</f>
        <v/>
      </c>
    </row>
    <row r="1382" spans="1:3" x14ac:dyDescent="0.2">
      <c r="A1382" s="24"/>
      <c r="B1382" s="24"/>
      <c r="C1382" s="43" t="str">
        <f>(IF((COUNTBLANK(A1382))=1,"",(IF((COUNTBLANK($C$4))=1,"",(IF((VLOOKUP($C$4,'Name Concatenation'!$A$1721:$B$1722,2,FALSE))=1,(A1382&amp;" "&amp;B1382),(B1382&amp;", "&amp;A1382)))))))</f>
        <v/>
      </c>
    </row>
    <row r="1383" spans="1:3" x14ac:dyDescent="0.2">
      <c r="A1383" s="24"/>
      <c r="B1383" s="24"/>
      <c r="C1383" s="43" t="str">
        <f>(IF((COUNTBLANK(A1383))=1,"",(IF((COUNTBLANK($C$4))=1,"",(IF((VLOOKUP($C$4,'Name Concatenation'!$A$1721:$B$1722,2,FALSE))=1,(A1383&amp;" "&amp;B1383),(B1383&amp;", "&amp;A1383)))))))</f>
        <v/>
      </c>
    </row>
    <row r="1384" spans="1:3" x14ac:dyDescent="0.2">
      <c r="A1384" s="24"/>
      <c r="B1384" s="24"/>
      <c r="C1384" s="43" t="str">
        <f>(IF((COUNTBLANK(A1384))=1,"",(IF((COUNTBLANK($C$4))=1,"",(IF((VLOOKUP($C$4,'Name Concatenation'!$A$1721:$B$1722,2,FALSE))=1,(A1384&amp;" "&amp;B1384),(B1384&amp;", "&amp;A1384)))))))</f>
        <v/>
      </c>
    </row>
    <row r="1385" spans="1:3" x14ac:dyDescent="0.2">
      <c r="A1385" s="24"/>
      <c r="B1385" s="24"/>
      <c r="C1385" s="43" t="str">
        <f>(IF((COUNTBLANK(A1385))=1,"",(IF((COUNTBLANK($C$4))=1,"",(IF((VLOOKUP($C$4,'Name Concatenation'!$A$1721:$B$1722,2,FALSE))=1,(A1385&amp;" "&amp;B1385),(B1385&amp;", "&amp;A1385)))))))</f>
        <v/>
      </c>
    </row>
    <row r="1386" spans="1:3" x14ac:dyDescent="0.2">
      <c r="A1386" s="24"/>
      <c r="B1386" s="24"/>
      <c r="C1386" s="43" t="str">
        <f>(IF((COUNTBLANK(A1386))=1,"",(IF((COUNTBLANK($C$4))=1,"",(IF((VLOOKUP($C$4,'Name Concatenation'!$A$1721:$B$1722,2,FALSE))=1,(A1386&amp;" "&amp;B1386),(B1386&amp;", "&amp;A1386)))))))</f>
        <v/>
      </c>
    </row>
    <row r="1387" spans="1:3" x14ac:dyDescent="0.2">
      <c r="A1387" s="24"/>
      <c r="B1387" s="24"/>
      <c r="C1387" s="43" t="str">
        <f>(IF((COUNTBLANK(A1387))=1,"",(IF((COUNTBLANK($C$4))=1,"",(IF((VLOOKUP($C$4,'Name Concatenation'!$A$1721:$B$1722,2,FALSE))=1,(A1387&amp;" "&amp;B1387),(B1387&amp;", "&amp;A1387)))))))</f>
        <v/>
      </c>
    </row>
    <row r="1388" spans="1:3" x14ac:dyDescent="0.2">
      <c r="A1388" s="24"/>
      <c r="B1388" s="24"/>
      <c r="C1388" s="43" t="str">
        <f>(IF((COUNTBLANK(A1388))=1,"",(IF((COUNTBLANK($C$4))=1,"",(IF((VLOOKUP($C$4,'Name Concatenation'!$A$1721:$B$1722,2,FALSE))=1,(A1388&amp;" "&amp;B1388),(B1388&amp;", "&amp;A1388)))))))</f>
        <v/>
      </c>
    </row>
    <row r="1389" spans="1:3" x14ac:dyDescent="0.2">
      <c r="A1389" s="24"/>
      <c r="B1389" s="24"/>
      <c r="C1389" s="43" t="str">
        <f>(IF((COUNTBLANK(A1389))=1,"",(IF((COUNTBLANK($C$4))=1,"",(IF((VLOOKUP($C$4,'Name Concatenation'!$A$1721:$B$1722,2,FALSE))=1,(A1389&amp;" "&amp;B1389),(B1389&amp;", "&amp;A1389)))))))</f>
        <v/>
      </c>
    </row>
    <row r="1390" spans="1:3" x14ac:dyDescent="0.2">
      <c r="A1390" s="24"/>
      <c r="B1390" s="24"/>
      <c r="C1390" s="43" t="str">
        <f>(IF((COUNTBLANK(A1390))=1,"",(IF((COUNTBLANK($C$4))=1,"",(IF((VLOOKUP($C$4,'Name Concatenation'!$A$1721:$B$1722,2,FALSE))=1,(A1390&amp;" "&amp;B1390),(B1390&amp;", "&amp;A1390)))))))</f>
        <v/>
      </c>
    </row>
    <row r="1391" spans="1:3" x14ac:dyDescent="0.2">
      <c r="A1391" s="24"/>
      <c r="B1391" s="24"/>
      <c r="C1391" s="43" t="str">
        <f>(IF((COUNTBLANK(A1391))=1,"",(IF((COUNTBLANK($C$4))=1,"",(IF((VLOOKUP($C$4,'Name Concatenation'!$A$1721:$B$1722,2,FALSE))=1,(A1391&amp;" "&amp;B1391),(B1391&amp;", "&amp;A1391)))))))</f>
        <v/>
      </c>
    </row>
    <row r="1392" spans="1:3" x14ac:dyDescent="0.2">
      <c r="A1392" s="24"/>
      <c r="B1392" s="24"/>
      <c r="C1392" s="43" t="str">
        <f>(IF((COUNTBLANK(A1392))=1,"",(IF((COUNTBLANK($C$4))=1,"",(IF((VLOOKUP($C$4,'Name Concatenation'!$A$1721:$B$1722,2,FALSE))=1,(A1392&amp;" "&amp;B1392),(B1392&amp;", "&amp;A1392)))))))</f>
        <v/>
      </c>
    </row>
    <row r="1393" spans="1:3" x14ac:dyDescent="0.2">
      <c r="A1393" s="24"/>
      <c r="B1393" s="24"/>
      <c r="C1393" s="43" t="str">
        <f>(IF((COUNTBLANK(A1393))=1,"",(IF((COUNTBLANK($C$4))=1,"",(IF((VLOOKUP($C$4,'Name Concatenation'!$A$1721:$B$1722,2,FALSE))=1,(A1393&amp;" "&amp;B1393),(B1393&amp;", "&amp;A1393)))))))</f>
        <v/>
      </c>
    </row>
    <row r="1394" spans="1:3" x14ac:dyDescent="0.2">
      <c r="A1394" s="24"/>
      <c r="B1394" s="24"/>
      <c r="C1394" s="43" t="str">
        <f>(IF((COUNTBLANK(A1394))=1,"",(IF((COUNTBLANK($C$4))=1,"",(IF((VLOOKUP($C$4,'Name Concatenation'!$A$1721:$B$1722,2,FALSE))=1,(A1394&amp;" "&amp;B1394),(B1394&amp;", "&amp;A1394)))))))</f>
        <v/>
      </c>
    </row>
    <row r="1395" spans="1:3" x14ac:dyDescent="0.2">
      <c r="A1395" s="24"/>
      <c r="B1395" s="24"/>
      <c r="C1395" s="43" t="str">
        <f>(IF((COUNTBLANK(A1395))=1,"",(IF((COUNTBLANK($C$4))=1,"",(IF((VLOOKUP($C$4,'Name Concatenation'!$A$1721:$B$1722,2,FALSE))=1,(A1395&amp;" "&amp;B1395),(B1395&amp;", "&amp;A1395)))))))</f>
        <v/>
      </c>
    </row>
    <row r="1396" spans="1:3" x14ac:dyDescent="0.2">
      <c r="A1396" s="24"/>
      <c r="B1396" s="24"/>
      <c r="C1396" s="43" t="str">
        <f>(IF((COUNTBLANK(A1396))=1,"",(IF((COUNTBLANK($C$4))=1,"",(IF((VLOOKUP($C$4,'Name Concatenation'!$A$1721:$B$1722,2,FALSE))=1,(A1396&amp;" "&amp;B1396),(B1396&amp;", "&amp;A1396)))))))</f>
        <v/>
      </c>
    </row>
    <row r="1397" spans="1:3" x14ac:dyDescent="0.2">
      <c r="A1397" s="24"/>
      <c r="B1397" s="24"/>
      <c r="C1397" s="43" t="str">
        <f>(IF((COUNTBLANK(A1397))=1,"",(IF((COUNTBLANK($C$4))=1,"",(IF((VLOOKUP($C$4,'Name Concatenation'!$A$1721:$B$1722,2,FALSE))=1,(A1397&amp;" "&amp;B1397),(B1397&amp;", "&amp;A1397)))))))</f>
        <v/>
      </c>
    </row>
    <row r="1398" spans="1:3" x14ac:dyDescent="0.2">
      <c r="A1398" s="24"/>
      <c r="B1398" s="24"/>
      <c r="C1398" s="43" t="str">
        <f>(IF((COUNTBLANK(A1398))=1,"",(IF((COUNTBLANK($C$4))=1,"",(IF((VLOOKUP($C$4,'Name Concatenation'!$A$1721:$B$1722,2,FALSE))=1,(A1398&amp;" "&amp;B1398),(B1398&amp;", "&amp;A1398)))))))</f>
        <v/>
      </c>
    </row>
    <row r="1399" spans="1:3" x14ac:dyDescent="0.2">
      <c r="A1399" s="24"/>
      <c r="B1399" s="24"/>
      <c r="C1399" s="43" t="str">
        <f>(IF((COUNTBLANK(A1399))=1,"",(IF((COUNTBLANK($C$4))=1,"",(IF((VLOOKUP($C$4,'Name Concatenation'!$A$1721:$B$1722,2,FALSE))=1,(A1399&amp;" "&amp;B1399),(B1399&amp;", "&amp;A1399)))))))</f>
        <v/>
      </c>
    </row>
    <row r="1400" spans="1:3" x14ac:dyDescent="0.2">
      <c r="A1400" s="24"/>
      <c r="B1400" s="24"/>
      <c r="C1400" s="43" t="str">
        <f>(IF((COUNTBLANK(A1400))=1,"",(IF((COUNTBLANK($C$4))=1,"",(IF((VLOOKUP($C$4,'Name Concatenation'!$A$1721:$B$1722,2,FALSE))=1,(A1400&amp;" "&amp;B1400),(B1400&amp;", "&amp;A1400)))))))</f>
        <v/>
      </c>
    </row>
    <row r="1401" spans="1:3" x14ac:dyDescent="0.2">
      <c r="A1401" s="24"/>
      <c r="B1401" s="24"/>
      <c r="C1401" s="43" t="str">
        <f>(IF((COUNTBLANK(A1401))=1,"",(IF((COUNTBLANK($C$4))=1,"",(IF((VLOOKUP($C$4,'Name Concatenation'!$A$1721:$B$1722,2,FALSE))=1,(A1401&amp;" "&amp;B1401),(B1401&amp;", "&amp;A1401)))))))</f>
        <v/>
      </c>
    </row>
    <row r="1402" spans="1:3" x14ac:dyDescent="0.2">
      <c r="A1402" s="24"/>
      <c r="B1402" s="24"/>
      <c r="C1402" s="43" t="str">
        <f>(IF((COUNTBLANK(A1402))=1,"",(IF((COUNTBLANK($C$4))=1,"",(IF((VLOOKUP($C$4,'Name Concatenation'!$A$1721:$B$1722,2,FALSE))=1,(A1402&amp;" "&amp;B1402),(B1402&amp;", "&amp;A1402)))))))</f>
        <v/>
      </c>
    </row>
    <row r="1403" spans="1:3" x14ac:dyDescent="0.2">
      <c r="A1403" s="24"/>
      <c r="B1403" s="24"/>
      <c r="C1403" s="43" t="str">
        <f>(IF((COUNTBLANK(A1403))=1,"",(IF((COUNTBLANK($C$4))=1,"",(IF((VLOOKUP($C$4,'Name Concatenation'!$A$1721:$B$1722,2,FALSE))=1,(A1403&amp;" "&amp;B1403),(B1403&amp;", "&amp;A1403)))))))</f>
        <v/>
      </c>
    </row>
    <row r="1404" spans="1:3" x14ac:dyDescent="0.2">
      <c r="A1404" s="24"/>
      <c r="B1404" s="24"/>
      <c r="C1404" s="43" t="str">
        <f>(IF((COUNTBLANK(A1404))=1,"",(IF((COUNTBLANK($C$4))=1,"",(IF((VLOOKUP($C$4,'Name Concatenation'!$A$1721:$B$1722,2,FALSE))=1,(A1404&amp;" "&amp;B1404),(B1404&amp;", "&amp;A1404)))))))</f>
        <v/>
      </c>
    </row>
    <row r="1405" spans="1:3" x14ac:dyDescent="0.2">
      <c r="A1405" s="24"/>
      <c r="B1405" s="24"/>
      <c r="C1405" s="43" t="str">
        <f>(IF((COUNTBLANK(A1405))=1,"",(IF((COUNTBLANK($C$4))=1,"",(IF((VLOOKUP($C$4,'Name Concatenation'!$A$1721:$B$1722,2,FALSE))=1,(A1405&amp;" "&amp;B1405),(B1405&amp;", "&amp;A1405)))))))</f>
        <v/>
      </c>
    </row>
    <row r="1406" spans="1:3" x14ac:dyDescent="0.2">
      <c r="A1406" s="24"/>
      <c r="B1406" s="24"/>
      <c r="C1406" s="43" t="str">
        <f>(IF((COUNTBLANK(A1406))=1,"",(IF((COUNTBLANK($C$4))=1,"",(IF((VLOOKUP($C$4,'Name Concatenation'!$A$1721:$B$1722,2,FALSE))=1,(A1406&amp;" "&amp;B1406),(B1406&amp;", "&amp;A1406)))))))</f>
        <v/>
      </c>
    </row>
    <row r="1407" spans="1:3" x14ac:dyDescent="0.2">
      <c r="A1407" s="24"/>
      <c r="B1407" s="24"/>
      <c r="C1407" s="43" t="str">
        <f>(IF((COUNTBLANK(A1407))=1,"",(IF((COUNTBLANK($C$4))=1,"",(IF((VLOOKUP($C$4,'Name Concatenation'!$A$1721:$B$1722,2,FALSE))=1,(A1407&amp;" "&amp;B1407),(B1407&amp;", "&amp;A1407)))))))</f>
        <v/>
      </c>
    </row>
    <row r="1408" spans="1:3" x14ac:dyDescent="0.2">
      <c r="A1408" s="24"/>
      <c r="B1408" s="24"/>
      <c r="C1408" s="43" t="str">
        <f>(IF((COUNTBLANK(A1408))=1,"",(IF((COUNTBLANK($C$4))=1,"",(IF((VLOOKUP($C$4,'Name Concatenation'!$A$1721:$B$1722,2,FALSE))=1,(A1408&amp;" "&amp;B1408),(B1408&amp;", "&amp;A1408)))))))</f>
        <v/>
      </c>
    </row>
    <row r="1409" spans="1:3" x14ac:dyDescent="0.2">
      <c r="A1409" s="24"/>
      <c r="B1409" s="24"/>
      <c r="C1409" s="43" t="str">
        <f>(IF((COUNTBLANK(A1409))=1,"",(IF((COUNTBLANK($C$4))=1,"",(IF((VLOOKUP($C$4,'Name Concatenation'!$A$1721:$B$1722,2,FALSE))=1,(A1409&amp;" "&amp;B1409),(B1409&amp;", "&amp;A1409)))))))</f>
        <v/>
      </c>
    </row>
    <row r="1410" spans="1:3" x14ac:dyDescent="0.2">
      <c r="A1410" s="24"/>
      <c r="B1410" s="24"/>
      <c r="C1410" s="43" t="str">
        <f>(IF((COUNTBLANK(A1410))=1,"",(IF((COUNTBLANK($C$4))=1,"",(IF((VLOOKUP($C$4,'Name Concatenation'!$A$1721:$B$1722,2,FALSE))=1,(A1410&amp;" "&amp;B1410),(B1410&amp;", "&amp;A1410)))))))</f>
        <v/>
      </c>
    </row>
    <row r="1411" spans="1:3" x14ac:dyDescent="0.2">
      <c r="A1411" s="24"/>
      <c r="B1411" s="24"/>
      <c r="C1411" s="43" t="str">
        <f>(IF((COUNTBLANK(A1411))=1,"",(IF((COUNTBLANK($C$4))=1,"",(IF((VLOOKUP($C$4,'Name Concatenation'!$A$1721:$B$1722,2,FALSE))=1,(A1411&amp;" "&amp;B1411),(B1411&amp;", "&amp;A1411)))))))</f>
        <v/>
      </c>
    </row>
    <row r="1412" spans="1:3" x14ac:dyDescent="0.2">
      <c r="A1412" s="24"/>
      <c r="B1412" s="24"/>
      <c r="C1412" s="43" t="str">
        <f>(IF((COUNTBLANK(A1412))=1,"",(IF((COUNTBLANK($C$4))=1,"",(IF((VLOOKUP($C$4,'Name Concatenation'!$A$1721:$B$1722,2,FALSE))=1,(A1412&amp;" "&amp;B1412),(B1412&amp;", "&amp;A1412)))))))</f>
        <v/>
      </c>
    </row>
    <row r="1413" spans="1:3" x14ac:dyDescent="0.2">
      <c r="A1413" s="24"/>
      <c r="B1413" s="24"/>
      <c r="C1413" s="43" t="str">
        <f>(IF((COUNTBLANK(A1413))=1,"",(IF((COUNTBLANK($C$4))=1,"",(IF((VLOOKUP($C$4,'Name Concatenation'!$A$1721:$B$1722,2,FALSE))=1,(A1413&amp;" "&amp;B1413),(B1413&amp;", "&amp;A1413)))))))</f>
        <v/>
      </c>
    </row>
    <row r="1414" spans="1:3" x14ac:dyDescent="0.2">
      <c r="A1414" s="24"/>
      <c r="B1414" s="24"/>
      <c r="C1414" s="43" t="str">
        <f>(IF((COUNTBLANK(A1414))=1,"",(IF((COUNTBLANK($C$4))=1,"",(IF((VLOOKUP($C$4,'Name Concatenation'!$A$1721:$B$1722,2,FALSE))=1,(A1414&amp;" "&amp;B1414),(B1414&amp;", "&amp;A1414)))))))</f>
        <v/>
      </c>
    </row>
    <row r="1415" spans="1:3" x14ac:dyDescent="0.2">
      <c r="A1415" s="24"/>
      <c r="B1415" s="24"/>
      <c r="C1415" s="43" t="str">
        <f>(IF((COUNTBLANK(A1415))=1,"",(IF((COUNTBLANK($C$4))=1,"",(IF((VLOOKUP($C$4,'Name Concatenation'!$A$1721:$B$1722,2,FALSE))=1,(A1415&amp;" "&amp;B1415),(B1415&amp;", "&amp;A1415)))))))</f>
        <v/>
      </c>
    </row>
    <row r="1416" spans="1:3" x14ac:dyDescent="0.2">
      <c r="A1416" s="24"/>
      <c r="B1416" s="24"/>
      <c r="C1416" s="43" t="str">
        <f>(IF((COUNTBLANK(A1416))=1,"",(IF((COUNTBLANK($C$4))=1,"",(IF((VLOOKUP($C$4,'Name Concatenation'!$A$1721:$B$1722,2,FALSE))=1,(A1416&amp;" "&amp;B1416),(B1416&amp;", "&amp;A1416)))))))</f>
        <v/>
      </c>
    </row>
    <row r="1417" spans="1:3" x14ac:dyDescent="0.2">
      <c r="A1417" s="24"/>
      <c r="B1417" s="24"/>
      <c r="C1417" s="43" t="str">
        <f>(IF((COUNTBLANK(A1417))=1,"",(IF((COUNTBLANK($C$4))=1,"",(IF((VLOOKUP($C$4,'Name Concatenation'!$A$1721:$B$1722,2,FALSE))=1,(A1417&amp;" "&amp;B1417),(B1417&amp;", "&amp;A1417)))))))</f>
        <v/>
      </c>
    </row>
    <row r="1418" spans="1:3" x14ac:dyDescent="0.2">
      <c r="A1418" s="24"/>
      <c r="B1418" s="24"/>
      <c r="C1418" s="43" t="str">
        <f>(IF((COUNTBLANK(A1418))=1,"",(IF((COUNTBLANK($C$4))=1,"",(IF((VLOOKUP($C$4,'Name Concatenation'!$A$1721:$B$1722,2,FALSE))=1,(A1418&amp;" "&amp;B1418),(B1418&amp;", "&amp;A1418)))))))</f>
        <v/>
      </c>
    </row>
    <row r="1419" spans="1:3" x14ac:dyDescent="0.2">
      <c r="A1419" s="24"/>
      <c r="B1419" s="24"/>
      <c r="C1419" s="43" t="str">
        <f>(IF((COUNTBLANK(A1419))=1,"",(IF((COUNTBLANK($C$4))=1,"",(IF((VLOOKUP($C$4,'Name Concatenation'!$A$1721:$B$1722,2,FALSE))=1,(A1419&amp;" "&amp;B1419),(B1419&amp;", "&amp;A1419)))))))</f>
        <v/>
      </c>
    </row>
    <row r="1420" spans="1:3" x14ac:dyDescent="0.2">
      <c r="A1420" s="24"/>
      <c r="B1420" s="24"/>
      <c r="C1420" s="43" t="str">
        <f>(IF((COUNTBLANK(A1420))=1,"",(IF((COUNTBLANK($C$4))=1,"",(IF((VLOOKUP($C$4,'Name Concatenation'!$A$1721:$B$1722,2,FALSE))=1,(A1420&amp;" "&amp;B1420),(B1420&amp;", "&amp;A1420)))))))</f>
        <v/>
      </c>
    </row>
    <row r="1421" spans="1:3" x14ac:dyDescent="0.2">
      <c r="A1421" s="24"/>
      <c r="B1421" s="24"/>
      <c r="C1421" s="43" t="str">
        <f>(IF((COUNTBLANK(A1421))=1,"",(IF((COUNTBLANK($C$4))=1,"",(IF((VLOOKUP($C$4,'Name Concatenation'!$A$1721:$B$1722,2,FALSE))=1,(A1421&amp;" "&amp;B1421),(B1421&amp;", "&amp;A1421)))))))</f>
        <v/>
      </c>
    </row>
    <row r="1422" spans="1:3" x14ac:dyDescent="0.2">
      <c r="A1422" s="24"/>
      <c r="B1422" s="24"/>
      <c r="C1422" s="43" t="str">
        <f>(IF((COUNTBLANK(A1422))=1,"",(IF((COUNTBLANK($C$4))=1,"",(IF((VLOOKUP($C$4,'Name Concatenation'!$A$1721:$B$1722,2,FALSE))=1,(A1422&amp;" "&amp;B1422),(B1422&amp;", "&amp;A1422)))))))</f>
        <v/>
      </c>
    </row>
    <row r="1423" spans="1:3" x14ac:dyDescent="0.2">
      <c r="A1423" s="24"/>
      <c r="B1423" s="24"/>
      <c r="C1423" s="43" t="str">
        <f>(IF((COUNTBLANK(A1423))=1,"",(IF((COUNTBLANK($C$4))=1,"",(IF((VLOOKUP($C$4,'Name Concatenation'!$A$1721:$B$1722,2,FALSE))=1,(A1423&amp;" "&amp;B1423),(B1423&amp;", "&amp;A1423)))))))</f>
        <v/>
      </c>
    </row>
    <row r="1424" spans="1:3" x14ac:dyDescent="0.2">
      <c r="A1424" s="24"/>
      <c r="B1424" s="24"/>
      <c r="C1424" s="43" t="str">
        <f>(IF((COUNTBLANK(A1424))=1,"",(IF((COUNTBLANK($C$4))=1,"",(IF((VLOOKUP($C$4,'Name Concatenation'!$A$1721:$B$1722,2,FALSE))=1,(A1424&amp;" "&amp;B1424),(B1424&amp;", "&amp;A1424)))))))</f>
        <v/>
      </c>
    </row>
    <row r="1425" spans="1:3" x14ac:dyDescent="0.2">
      <c r="A1425" s="24"/>
      <c r="B1425" s="24"/>
      <c r="C1425" s="43" t="str">
        <f>(IF((COUNTBLANK(A1425))=1,"",(IF((COUNTBLANK($C$4))=1,"",(IF((VLOOKUP($C$4,'Name Concatenation'!$A$1721:$B$1722,2,FALSE))=1,(A1425&amp;" "&amp;B1425),(B1425&amp;", "&amp;A1425)))))))</f>
        <v/>
      </c>
    </row>
    <row r="1426" spans="1:3" x14ac:dyDescent="0.2">
      <c r="A1426" s="24"/>
      <c r="B1426" s="24"/>
      <c r="C1426" s="43" t="str">
        <f>(IF((COUNTBLANK(A1426))=1,"",(IF((COUNTBLANK($C$4))=1,"",(IF((VLOOKUP($C$4,'Name Concatenation'!$A$1721:$B$1722,2,FALSE))=1,(A1426&amp;" "&amp;B1426),(B1426&amp;", "&amp;A1426)))))))</f>
        <v/>
      </c>
    </row>
    <row r="1427" spans="1:3" x14ac:dyDescent="0.2">
      <c r="A1427" s="24"/>
      <c r="B1427" s="24"/>
      <c r="C1427" s="43" t="str">
        <f>(IF((COUNTBLANK(A1427))=1,"",(IF((COUNTBLANK($C$4))=1,"",(IF((VLOOKUP($C$4,'Name Concatenation'!$A$1721:$B$1722,2,FALSE))=1,(A1427&amp;" "&amp;B1427),(B1427&amp;", "&amp;A1427)))))))</f>
        <v/>
      </c>
    </row>
    <row r="1428" spans="1:3" x14ac:dyDescent="0.2">
      <c r="A1428" s="24"/>
      <c r="B1428" s="24"/>
      <c r="C1428" s="43" t="str">
        <f>(IF((COUNTBLANK(A1428))=1,"",(IF((COUNTBLANK($C$4))=1,"",(IF((VLOOKUP($C$4,'Name Concatenation'!$A$1721:$B$1722,2,FALSE))=1,(A1428&amp;" "&amp;B1428),(B1428&amp;", "&amp;A1428)))))))</f>
        <v/>
      </c>
    </row>
    <row r="1429" spans="1:3" x14ac:dyDescent="0.2">
      <c r="A1429" s="24"/>
      <c r="B1429" s="24"/>
      <c r="C1429" s="43" t="str">
        <f>(IF((COUNTBLANK(A1429))=1,"",(IF((COUNTBLANK($C$4))=1,"",(IF((VLOOKUP($C$4,'Name Concatenation'!$A$1721:$B$1722,2,FALSE))=1,(A1429&amp;" "&amp;B1429),(B1429&amp;", "&amp;A1429)))))))</f>
        <v/>
      </c>
    </row>
    <row r="1430" spans="1:3" x14ac:dyDescent="0.2">
      <c r="A1430" s="24"/>
      <c r="B1430" s="24"/>
      <c r="C1430" s="43" t="str">
        <f>(IF((COUNTBLANK(A1430))=1,"",(IF((COUNTBLANK($C$4))=1,"",(IF((VLOOKUP($C$4,'Name Concatenation'!$A$1721:$B$1722,2,FALSE))=1,(A1430&amp;" "&amp;B1430),(B1430&amp;", "&amp;A1430)))))))</f>
        <v/>
      </c>
    </row>
    <row r="1431" spans="1:3" x14ac:dyDescent="0.2">
      <c r="A1431" s="24"/>
      <c r="B1431" s="24"/>
      <c r="C1431" s="43" t="str">
        <f>(IF((COUNTBLANK(A1431))=1,"",(IF((COUNTBLANK($C$4))=1,"",(IF((VLOOKUP($C$4,'Name Concatenation'!$A$1721:$B$1722,2,FALSE))=1,(A1431&amp;" "&amp;B1431),(B1431&amp;", "&amp;A1431)))))))</f>
        <v/>
      </c>
    </row>
    <row r="1432" spans="1:3" x14ac:dyDescent="0.2">
      <c r="A1432" s="24"/>
      <c r="B1432" s="24"/>
      <c r="C1432" s="43" t="str">
        <f>(IF((COUNTBLANK(A1432))=1,"",(IF((COUNTBLANK($C$4))=1,"",(IF((VLOOKUP($C$4,'Name Concatenation'!$A$1721:$B$1722,2,FALSE))=1,(A1432&amp;" "&amp;B1432),(B1432&amp;", "&amp;A1432)))))))</f>
        <v/>
      </c>
    </row>
    <row r="1433" spans="1:3" x14ac:dyDescent="0.2">
      <c r="A1433" s="24"/>
      <c r="B1433" s="24"/>
      <c r="C1433" s="43" t="str">
        <f>(IF((COUNTBLANK(A1433))=1,"",(IF((COUNTBLANK($C$4))=1,"",(IF((VLOOKUP($C$4,'Name Concatenation'!$A$1721:$B$1722,2,FALSE))=1,(A1433&amp;" "&amp;B1433),(B1433&amp;", "&amp;A1433)))))))</f>
        <v/>
      </c>
    </row>
    <row r="1434" spans="1:3" x14ac:dyDescent="0.2">
      <c r="A1434" s="24"/>
      <c r="B1434" s="24"/>
      <c r="C1434" s="43" t="str">
        <f>(IF((COUNTBLANK(A1434))=1,"",(IF((COUNTBLANK($C$4))=1,"",(IF((VLOOKUP($C$4,'Name Concatenation'!$A$1721:$B$1722,2,FALSE))=1,(A1434&amp;" "&amp;B1434),(B1434&amp;", "&amp;A1434)))))))</f>
        <v/>
      </c>
    </row>
    <row r="1435" spans="1:3" x14ac:dyDescent="0.2">
      <c r="A1435" s="24"/>
      <c r="B1435" s="24"/>
      <c r="C1435" s="43" t="str">
        <f>(IF((COUNTBLANK(A1435))=1,"",(IF((COUNTBLANK($C$4))=1,"",(IF((VLOOKUP($C$4,'Name Concatenation'!$A$1721:$B$1722,2,FALSE))=1,(A1435&amp;" "&amp;B1435),(B1435&amp;", "&amp;A1435)))))))</f>
        <v/>
      </c>
    </row>
    <row r="1436" spans="1:3" x14ac:dyDescent="0.2">
      <c r="A1436" s="24"/>
      <c r="B1436" s="24"/>
      <c r="C1436" s="43" t="str">
        <f>(IF((COUNTBLANK(A1436))=1,"",(IF((COUNTBLANK($C$4))=1,"",(IF((VLOOKUP($C$4,'Name Concatenation'!$A$1721:$B$1722,2,FALSE))=1,(A1436&amp;" "&amp;B1436),(B1436&amp;", "&amp;A1436)))))))</f>
        <v/>
      </c>
    </row>
    <row r="1437" spans="1:3" x14ac:dyDescent="0.2">
      <c r="A1437" s="24"/>
      <c r="B1437" s="24"/>
      <c r="C1437" s="43" t="str">
        <f>(IF((COUNTBLANK(A1437))=1,"",(IF((COUNTBLANK($C$4))=1,"",(IF((VLOOKUP($C$4,'Name Concatenation'!$A$1721:$B$1722,2,FALSE))=1,(A1437&amp;" "&amp;B1437),(B1437&amp;", "&amp;A1437)))))))</f>
        <v/>
      </c>
    </row>
    <row r="1438" spans="1:3" x14ac:dyDescent="0.2">
      <c r="A1438" s="24"/>
      <c r="B1438" s="24"/>
      <c r="C1438" s="43" t="str">
        <f>(IF((COUNTBLANK(A1438))=1,"",(IF((COUNTBLANK($C$4))=1,"",(IF((VLOOKUP($C$4,'Name Concatenation'!$A$1721:$B$1722,2,FALSE))=1,(A1438&amp;" "&amp;B1438),(B1438&amp;", "&amp;A1438)))))))</f>
        <v/>
      </c>
    </row>
    <row r="1439" spans="1:3" x14ac:dyDescent="0.2">
      <c r="A1439" s="24"/>
      <c r="B1439" s="24"/>
      <c r="C1439" s="43" t="str">
        <f>(IF((COUNTBLANK(A1439))=1,"",(IF((COUNTBLANK($C$4))=1,"",(IF((VLOOKUP($C$4,'Name Concatenation'!$A$1721:$B$1722,2,FALSE))=1,(A1439&amp;" "&amp;B1439),(B1439&amp;", "&amp;A1439)))))))</f>
        <v/>
      </c>
    </row>
    <row r="1440" spans="1:3" x14ac:dyDescent="0.2">
      <c r="A1440" s="24"/>
      <c r="B1440" s="24"/>
      <c r="C1440" s="43" t="str">
        <f>(IF((COUNTBLANK(A1440))=1,"",(IF((COUNTBLANK($C$4))=1,"",(IF((VLOOKUP($C$4,'Name Concatenation'!$A$1721:$B$1722,2,FALSE))=1,(A1440&amp;" "&amp;B1440),(B1440&amp;", "&amp;A1440)))))))</f>
        <v/>
      </c>
    </row>
    <row r="1441" spans="1:3" x14ac:dyDescent="0.2">
      <c r="A1441" s="24"/>
      <c r="B1441" s="24"/>
      <c r="C1441" s="43" t="str">
        <f>(IF((COUNTBLANK(A1441))=1,"",(IF((COUNTBLANK($C$4))=1,"",(IF((VLOOKUP($C$4,'Name Concatenation'!$A$1721:$B$1722,2,FALSE))=1,(A1441&amp;" "&amp;B1441),(B1441&amp;", "&amp;A1441)))))))</f>
        <v/>
      </c>
    </row>
    <row r="1442" spans="1:3" x14ac:dyDescent="0.2">
      <c r="A1442" s="24"/>
      <c r="B1442" s="24"/>
      <c r="C1442" s="43" t="str">
        <f>(IF((COUNTBLANK(A1442))=1,"",(IF((COUNTBLANK($C$4))=1,"",(IF((VLOOKUP($C$4,'Name Concatenation'!$A$1721:$B$1722,2,FALSE))=1,(A1442&amp;" "&amp;B1442),(B1442&amp;", "&amp;A1442)))))))</f>
        <v/>
      </c>
    </row>
    <row r="1443" spans="1:3" x14ac:dyDescent="0.2">
      <c r="A1443" s="24"/>
      <c r="B1443" s="24"/>
      <c r="C1443" s="43" t="str">
        <f>(IF((COUNTBLANK(A1443))=1,"",(IF((COUNTBLANK($C$4))=1,"",(IF((VLOOKUP($C$4,'Name Concatenation'!$A$1721:$B$1722,2,FALSE))=1,(A1443&amp;" "&amp;B1443),(B1443&amp;", "&amp;A1443)))))))</f>
        <v/>
      </c>
    </row>
    <row r="1444" spans="1:3" x14ac:dyDescent="0.2">
      <c r="A1444" s="24"/>
      <c r="B1444" s="24"/>
      <c r="C1444" s="43" t="str">
        <f>(IF((COUNTBLANK(A1444))=1,"",(IF((COUNTBLANK($C$4))=1,"",(IF((VLOOKUP($C$4,'Name Concatenation'!$A$1721:$B$1722,2,FALSE))=1,(A1444&amp;" "&amp;B1444),(B1444&amp;", "&amp;A1444)))))))</f>
        <v/>
      </c>
    </row>
    <row r="1445" spans="1:3" x14ac:dyDescent="0.2">
      <c r="A1445" s="24"/>
      <c r="B1445" s="24"/>
      <c r="C1445" s="43" t="str">
        <f>(IF((COUNTBLANK(A1445))=1,"",(IF((COUNTBLANK($C$4))=1,"",(IF((VLOOKUP($C$4,'Name Concatenation'!$A$1721:$B$1722,2,FALSE))=1,(A1445&amp;" "&amp;B1445),(B1445&amp;", "&amp;A1445)))))))</f>
        <v/>
      </c>
    </row>
    <row r="1446" spans="1:3" x14ac:dyDescent="0.2">
      <c r="A1446" s="24"/>
      <c r="B1446" s="24"/>
      <c r="C1446" s="43" t="str">
        <f>(IF((COUNTBLANK(A1446))=1,"",(IF((COUNTBLANK($C$4))=1,"",(IF((VLOOKUP($C$4,'Name Concatenation'!$A$1721:$B$1722,2,FALSE))=1,(A1446&amp;" "&amp;B1446),(B1446&amp;", "&amp;A1446)))))))</f>
        <v/>
      </c>
    </row>
    <row r="1447" spans="1:3" x14ac:dyDescent="0.2">
      <c r="A1447" s="24"/>
      <c r="B1447" s="24"/>
      <c r="C1447" s="43" t="str">
        <f>(IF((COUNTBLANK(A1447))=1,"",(IF((COUNTBLANK($C$4))=1,"",(IF((VLOOKUP($C$4,'Name Concatenation'!$A$1721:$B$1722,2,FALSE))=1,(A1447&amp;" "&amp;B1447),(B1447&amp;", "&amp;A1447)))))))</f>
        <v/>
      </c>
    </row>
    <row r="1448" spans="1:3" x14ac:dyDescent="0.2">
      <c r="A1448" s="24"/>
      <c r="B1448" s="24"/>
      <c r="C1448" s="43" t="str">
        <f>(IF((COUNTBLANK(A1448))=1,"",(IF((COUNTBLANK($C$4))=1,"",(IF((VLOOKUP($C$4,'Name Concatenation'!$A$1721:$B$1722,2,FALSE))=1,(A1448&amp;" "&amp;B1448),(B1448&amp;", "&amp;A1448)))))))</f>
        <v/>
      </c>
    </row>
    <row r="1449" spans="1:3" x14ac:dyDescent="0.2">
      <c r="A1449" s="24"/>
      <c r="B1449" s="24"/>
      <c r="C1449" s="43" t="str">
        <f>(IF((COUNTBLANK(A1449))=1,"",(IF((COUNTBLANK($C$4))=1,"",(IF((VLOOKUP($C$4,'Name Concatenation'!$A$1721:$B$1722,2,FALSE))=1,(A1449&amp;" "&amp;B1449),(B1449&amp;", "&amp;A1449)))))))</f>
        <v/>
      </c>
    </row>
    <row r="1450" spans="1:3" x14ac:dyDescent="0.2">
      <c r="A1450" s="24"/>
      <c r="B1450" s="24"/>
      <c r="C1450" s="43" t="str">
        <f>(IF((COUNTBLANK(A1450))=1,"",(IF((COUNTBLANK($C$4))=1,"",(IF((VLOOKUP($C$4,'Name Concatenation'!$A$1721:$B$1722,2,FALSE))=1,(A1450&amp;" "&amp;B1450),(B1450&amp;", "&amp;A1450)))))))</f>
        <v/>
      </c>
    </row>
    <row r="1451" spans="1:3" x14ac:dyDescent="0.2">
      <c r="A1451" s="24"/>
      <c r="B1451" s="24"/>
      <c r="C1451" s="43" t="str">
        <f>(IF((COUNTBLANK(A1451))=1,"",(IF((COUNTBLANK($C$4))=1,"",(IF((VLOOKUP($C$4,'Name Concatenation'!$A$1721:$B$1722,2,FALSE))=1,(A1451&amp;" "&amp;B1451),(B1451&amp;", "&amp;A1451)))))))</f>
        <v/>
      </c>
    </row>
    <row r="1452" spans="1:3" x14ac:dyDescent="0.2">
      <c r="A1452" s="24"/>
      <c r="B1452" s="24"/>
      <c r="C1452" s="43" t="str">
        <f>(IF((COUNTBLANK(A1452))=1,"",(IF((COUNTBLANK($C$4))=1,"",(IF((VLOOKUP($C$4,'Name Concatenation'!$A$1721:$B$1722,2,FALSE))=1,(A1452&amp;" "&amp;B1452),(B1452&amp;", "&amp;A1452)))))))</f>
        <v/>
      </c>
    </row>
    <row r="1453" spans="1:3" x14ac:dyDescent="0.2">
      <c r="A1453" s="24"/>
      <c r="B1453" s="24"/>
      <c r="C1453" s="43" t="str">
        <f>(IF((COUNTBLANK(A1453))=1,"",(IF((COUNTBLANK($C$4))=1,"",(IF((VLOOKUP($C$4,'Name Concatenation'!$A$1721:$B$1722,2,FALSE))=1,(A1453&amp;" "&amp;B1453),(B1453&amp;", "&amp;A1453)))))))</f>
        <v/>
      </c>
    </row>
    <row r="1454" spans="1:3" x14ac:dyDescent="0.2">
      <c r="A1454" s="24"/>
      <c r="B1454" s="24"/>
      <c r="C1454" s="43" t="str">
        <f>(IF((COUNTBLANK(A1454))=1,"",(IF((COUNTBLANK($C$4))=1,"",(IF((VLOOKUP($C$4,'Name Concatenation'!$A$1721:$B$1722,2,FALSE))=1,(A1454&amp;" "&amp;B1454),(B1454&amp;", "&amp;A1454)))))))</f>
        <v/>
      </c>
    </row>
    <row r="1455" spans="1:3" x14ac:dyDescent="0.2">
      <c r="A1455" s="24"/>
      <c r="B1455" s="24"/>
      <c r="C1455" s="43" t="str">
        <f>(IF((COUNTBLANK(A1455))=1,"",(IF((COUNTBLANK($C$4))=1,"",(IF((VLOOKUP($C$4,'Name Concatenation'!$A$1721:$B$1722,2,FALSE))=1,(A1455&amp;" "&amp;B1455),(B1455&amp;", "&amp;A1455)))))))</f>
        <v/>
      </c>
    </row>
    <row r="1456" spans="1:3" x14ac:dyDescent="0.2">
      <c r="A1456" s="24"/>
      <c r="B1456" s="24"/>
      <c r="C1456" s="43" t="str">
        <f>(IF((COUNTBLANK(A1456))=1,"",(IF((COUNTBLANK($C$4))=1,"",(IF((VLOOKUP($C$4,'Name Concatenation'!$A$1721:$B$1722,2,FALSE))=1,(A1456&amp;" "&amp;B1456),(B1456&amp;", "&amp;A1456)))))))</f>
        <v/>
      </c>
    </row>
    <row r="1457" spans="1:3" x14ac:dyDescent="0.2">
      <c r="A1457" s="24"/>
      <c r="B1457" s="24"/>
      <c r="C1457" s="43" t="str">
        <f>(IF((COUNTBLANK(A1457))=1,"",(IF((COUNTBLANK($C$4))=1,"",(IF((VLOOKUP($C$4,'Name Concatenation'!$A$1721:$B$1722,2,FALSE))=1,(A1457&amp;" "&amp;B1457),(B1457&amp;", "&amp;A1457)))))))</f>
        <v/>
      </c>
    </row>
    <row r="1458" spans="1:3" x14ac:dyDescent="0.2">
      <c r="A1458" s="24"/>
      <c r="B1458" s="24"/>
      <c r="C1458" s="43" t="str">
        <f>(IF((COUNTBLANK(A1458))=1,"",(IF((COUNTBLANK($C$4))=1,"",(IF((VLOOKUP($C$4,'Name Concatenation'!$A$1721:$B$1722,2,FALSE))=1,(A1458&amp;" "&amp;B1458),(B1458&amp;", "&amp;A1458)))))))</f>
        <v/>
      </c>
    </row>
    <row r="1459" spans="1:3" x14ac:dyDescent="0.2">
      <c r="A1459" s="24"/>
      <c r="B1459" s="24"/>
      <c r="C1459" s="43" t="str">
        <f>(IF((COUNTBLANK(A1459))=1,"",(IF((COUNTBLANK($C$4))=1,"",(IF((VLOOKUP($C$4,'Name Concatenation'!$A$1721:$B$1722,2,FALSE))=1,(A1459&amp;" "&amp;B1459),(B1459&amp;", "&amp;A1459)))))))</f>
        <v/>
      </c>
    </row>
    <row r="1460" spans="1:3" x14ac:dyDescent="0.2">
      <c r="A1460" s="24"/>
      <c r="B1460" s="24"/>
      <c r="C1460" s="43" t="str">
        <f>(IF((COUNTBLANK(A1460))=1,"",(IF((COUNTBLANK($C$4))=1,"",(IF((VLOOKUP($C$4,'Name Concatenation'!$A$1721:$B$1722,2,FALSE))=1,(A1460&amp;" "&amp;B1460),(B1460&amp;", "&amp;A1460)))))))</f>
        <v/>
      </c>
    </row>
    <row r="1461" spans="1:3" x14ac:dyDescent="0.2">
      <c r="A1461" s="24"/>
      <c r="B1461" s="24"/>
      <c r="C1461" s="43" t="str">
        <f>(IF((COUNTBLANK(A1461))=1,"",(IF((COUNTBLANK($C$4))=1,"",(IF((VLOOKUP($C$4,'Name Concatenation'!$A$1721:$B$1722,2,FALSE))=1,(A1461&amp;" "&amp;B1461),(B1461&amp;", "&amp;A1461)))))))</f>
        <v/>
      </c>
    </row>
    <row r="1462" spans="1:3" x14ac:dyDescent="0.2">
      <c r="A1462" s="24"/>
      <c r="B1462" s="24"/>
      <c r="C1462" s="43" t="str">
        <f>(IF((COUNTBLANK(A1462))=1,"",(IF((COUNTBLANK($C$4))=1,"",(IF((VLOOKUP($C$4,'Name Concatenation'!$A$1721:$B$1722,2,FALSE))=1,(A1462&amp;" "&amp;B1462),(B1462&amp;", "&amp;A1462)))))))</f>
        <v/>
      </c>
    </row>
    <row r="1463" spans="1:3" x14ac:dyDescent="0.2">
      <c r="A1463" s="24"/>
      <c r="B1463" s="24"/>
      <c r="C1463" s="43" t="str">
        <f>(IF((COUNTBLANK(A1463))=1,"",(IF((COUNTBLANK($C$4))=1,"",(IF((VLOOKUP($C$4,'Name Concatenation'!$A$1721:$B$1722,2,FALSE))=1,(A1463&amp;" "&amp;B1463),(B1463&amp;", "&amp;A1463)))))))</f>
        <v/>
      </c>
    </row>
    <row r="1464" spans="1:3" x14ac:dyDescent="0.2">
      <c r="A1464" s="24"/>
      <c r="B1464" s="24"/>
      <c r="C1464" s="43" t="str">
        <f>(IF((COUNTBLANK(A1464))=1,"",(IF((COUNTBLANK($C$4))=1,"",(IF((VLOOKUP($C$4,'Name Concatenation'!$A$1721:$B$1722,2,FALSE))=1,(A1464&amp;" "&amp;B1464),(B1464&amp;", "&amp;A1464)))))))</f>
        <v/>
      </c>
    </row>
    <row r="1465" spans="1:3" x14ac:dyDescent="0.2">
      <c r="A1465" s="24"/>
      <c r="B1465" s="24"/>
      <c r="C1465" s="43" t="str">
        <f>(IF((COUNTBLANK(A1465))=1,"",(IF((COUNTBLANK($C$4))=1,"",(IF((VLOOKUP($C$4,'Name Concatenation'!$A$1721:$B$1722,2,FALSE))=1,(A1465&amp;" "&amp;B1465),(B1465&amp;", "&amp;A1465)))))))</f>
        <v/>
      </c>
    </row>
    <row r="1466" spans="1:3" x14ac:dyDescent="0.2">
      <c r="A1466" s="24"/>
      <c r="B1466" s="24"/>
      <c r="C1466" s="43" t="str">
        <f>(IF((COUNTBLANK(A1466))=1,"",(IF((COUNTBLANK($C$4))=1,"",(IF((VLOOKUP($C$4,'Name Concatenation'!$A$1721:$B$1722,2,FALSE))=1,(A1466&amp;" "&amp;B1466),(B1466&amp;", "&amp;A1466)))))))</f>
        <v/>
      </c>
    </row>
    <row r="1467" spans="1:3" x14ac:dyDescent="0.2">
      <c r="A1467" s="24"/>
      <c r="B1467" s="24"/>
      <c r="C1467" s="43" t="str">
        <f>(IF((COUNTBLANK(A1467))=1,"",(IF((COUNTBLANK($C$4))=1,"",(IF((VLOOKUP($C$4,'Name Concatenation'!$A$1721:$B$1722,2,FALSE))=1,(A1467&amp;" "&amp;B1467),(B1467&amp;", "&amp;A1467)))))))</f>
        <v/>
      </c>
    </row>
    <row r="1468" spans="1:3" x14ac:dyDescent="0.2">
      <c r="A1468" s="24"/>
      <c r="B1468" s="24"/>
      <c r="C1468" s="43" t="str">
        <f>(IF((COUNTBLANK(A1468))=1,"",(IF((COUNTBLANK($C$4))=1,"",(IF((VLOOKUP($C$4,'Name Concatenation'!$A$1721:$B$1722,2,FALSE))=1,(A1468&amp;" "&amp;B1468),(B1468&amp;", "&amp;A1468)))))))</f>
        <v/>
      </c>
    </row>
    <row r="1469" spans="1:3" x14ac:dyDescent="0.2">
      <c r="A1469" s="24"/>
      <c r="B1469" s="24"/>
      <c r="C1469" s="43" t="str">
        <f>(IF((COUNTBLANK(A1469))=1,"",(IF((COUNTBLANK($C$4))=1,"",(IF((VLOOKUP($C$4,'Name Concatenation'!$A$1721:$B$1722,2,FALSE))=1,(A1469&amp;" "&amp;B1469),(B1469&amp;", "&amp;A1469)))))))</f>
        <v/>
      </c>
    </row>
    <row r="1470" spans="1:3" x14ac:dyDescent="0.2">
      <c r="A1470" s="24"/>
      <c r="B1470" s="24"/>
      <c r="C1470" s="43" t="str">
        <f>(IF((COUNTBLANK(A1470))=1,"",(IF((COUNTBLANK($C$4))=1,"",(IF((VLOOKUP($C$4,'Name Concatenation'!$A$1721:$B$1722,2,FALSE))=1,(A1470&amp;" "&amp;B1470),(B1470&amp;", "&amp;A1470)))))))</f>
        <v/>
      </c>
    </row>
    <row r="1471" spans="1:3" x14ac:dyDescent="0.2">
      <c r="A1471" s="24"/>
      <c r="B1471" s="24"/>
      <c r="C1471" s="43" t="str">
        <f>(IF((COUNTBLANK(A1471))=1,"",(IF((COUNTBLANK($C$4))=1,"",(IF((VLOOKUP($C$4,'Name Concatenation'!$A$1721:$B$1722,2,FALSE))=1,(A1471&amp;" "&amp;B1471),(B1471&amp;", "&amp;A1471)))))))</f>
        <v/>
      </c>
    </row>
    <row r="1472" spans="1:3" x14ac:dyDescent="0.2">
      <c r="A1472" s="24"/>
      <c r="B1472" s="24"/>
      <c r="C1472" s="43" t="str">
        <f>(IF((COUNTBLANK(A1472))=1,"",(IF((COUNTBLANK($C$4))=1,"",(IF((VLOOKUP($C$4,'Name Concatenation'!$A$1721:$B$1722,2,FALSE))=1,(A1472&amp;" "&amp;B1472),(B1472&amp;", "&amp;A1472)))))))</f>
        <v/>
      </c>
    </row>
    <row r="1473" spans="1:3" x14ac:dyDescent="0.2">
      <c r="A1473" s="24"/>
      <c r="B1473" s="24"/>
      <c r="C1473" s="43" t="str">
        <f>(IF((COUNTBLANK(A1473))=1,"",(IF((COUNTBLANK($C$4))=1,"",(IF((VLOOKUP($C$4,'Name Concatenation'!$A$1721:$B$1722,2,FALSE))=1,(A1473&amp;" "&amp;B1473),(B1473&amp;", "&amp;A1473)))))))</f>
        <v/>
      </c>
    </row>
    <row r="1474" spans="1:3" x14ac:dyDescent="0.2">
      <c r="A1474" s="24"/>
      <c r="B1474" s="24"/>
      <c r="C1474" s="43" t="str">
        <f>(IF((COUNTBLANK(A1474))=1,"",(IF((COUNTBLANK($C$4))=1,"",(IF((VLOOKUP($C$4,'Name Concatenation'!$A$1721:$B$1722,2,FALSE))=1,(A1474&amp;" "&amp;B1474),(B1474&amp;", "&amp;A1474)))))))</f>
        <v/>
      </c>
    </row>
    <row r="1475" spans="1:3" x14ac:dyDescent="0.2">
      <c r="A1475" s="24"/>
      <c r="B1475" s="24"/>
      <c r="C1475" s="43" t="str">
        <f>(IF((COUNTBLANK(A1475))=1,"",(IF((COUNTBLANK($C$4))=1,"",(IF((VLOOKUP($C$4,'Name Concatenation'!$A$1721:$B$1722,2,FALSE))=1,(A1475&amp;" "&amp;B1475),(B1475&amp;", "&amp;A1475)))))))</f>
        <v/>
      </c>
    </row>
    <row r="1476" spans="1:3" x14ac:dyDescent="0.2">
      <c r="A1476" s="24"/>
      <c r="B1476" s="24"/>
      <c r="C1476" s="43" t="str">
        <f>(IF((COUNTBLANK(A1476))=1,"",(IF((COUNTBLANK($C$4))=1,"",(IF((VLOOKUP($C$4,'Name Concatenation'!$A$1721:$B$1722,2,FALSE))=1,(A1476&amp;" "&amp;B1476),(B1476&amp;", "&amp;A1476)))))))</f>
        <v/>
      </c>
    </row>
    <row r="1477" spans="1:3" x14ac:dyDescent="0.2">
      <c r="A1477" s="24"/>
      <c r="B1477" s="24"/>
      <c r="C1477" s="43" t="str">
        <f>(IF((COUNTBLANK(A1477))=1,"",(IF((COUNTBLANK($C$4))=1,"",(IF((VLOOKUP($C$4,'Name Concatenation'!$A$1721:$B$1722,2,FALSE))=1,(A1477&amp;" "&amp;B1477),(B1477&amp;", "&amp;A1477)))))))</f>
        <v/>
      </c>
    </row>
    <row r="1478" spans="1:3" x14ac:dyDescent="0.2">
      <c r="A1478" s="24"/>
      <c r="B1478" s="24"/>
      <c r="C1478" s="43" t="str">
        <f>(IF((COUNTBLANK(A1478))=1,"",(IF((COUNTBLANK($C$4))=1,"",(IF((VLOOKUP($C$4,'Name Concatenation'!$A$1721:$B$1722,2,FALSE))=1,(A1478&amp;" "&amp;B1478),(B1478&amp;", "&amp;A1478)))))))</f>
        <v/>
      </c>
    </row>
    <row r="1479" spans="1:3" x14ac:dyDescent="0.2">
      <c r="A1479" s="24"/>
      <c r="B1479" s="24"/>
      <c r="C1479" s="43" t="str">
        <f>(IF((COUNTBLANK(A1479))=1,"",(IF((COUNTBLANK($C$4))=1,"",(IF((VLOOKUP($C$4,'Name Concatenation'!$A$1721:$B$1722,2,FALSE))=1,(A1479&amp;" "&amp;B1479),(B1479&amp;", "&amp;A1479)))))))</f>
        <v/>
      </c>
    </row>
    <row r="1480" spans="1:3" x14ac:dyDescent="0.2">
      <c r="A1480" s="24"/>
      <c r="B1480" s="24"/>
      <c r="C1480" s="43" t="str">
        <f>(IF((COUNTBLANK(A1480))=1,"",(IF((COUNTBLANK($C$4))=1,"",(IF((VLOOKUP($C$4,'Name Concatenation'!$A$1721:$B$1722,2,FALSE))=1,(A1480&amp;" "&amp;B1480),(B1480&amp;", "&amp;A1480)))))))</f>
        <v/>
      </c>
    </row>
    <row r="1481" spans="1:3" x14ac:dyDescent="0.2">
      <c r="A1481" s="24"/>
      <c r="B1481" s="24"/>
      <c r="C1481" s="43" t="str">
        <f>(IF((COUNTBLANK(A1481))=1,"",(IF((COUNTBLANK($C$4))=1,"",(IF((VLOOKUP($C$4,'Name Concatenation'!$A$1721:$B$1722,2,FALSE))=1,(A1481&amp;" "&amp;B1481),(B1481&amp;", "&amp;A1481)))))))</f>
        <v/>
      </c>
    </row>
    <row r="1482" spans="1:3" x14ac:dyDescent="0.2">
      <c r="A1482" s="24"/>
      <c r="B1482" s="24"/>
      <c r="C1482" s="43" t="str">
        <f>(IF((COUNTBLANK(A1482))=1,"",(IF((COUNTBLANK($C$4))=1,"",(IF((VLOOKUP($C$4,'Name Concatenation'!$A$1721:$B$1722,2,FALSE))=1,(A1482&amp;" "&amp;B1482),(B1482&amp;", "&amp;A1482)))))))</f>
        <v/>
      </c>
    </row>
    <row r="1483" spans="1:3" x14ac:dyDescent="0.2">
      <c r="A1483" s="24"/>
      <c r="B1483" s="24"/>
      <c r="C1483" s="43" t="str">
        <f>(IF((COUNTBLANK(A1483))=1,"",(IF((COUNTBLANK($C$4))=1,"",(IF((VLOOKUP($C$4,'Name Concatenation'!$A$1721:$B$1722,2,FALSE))=1,(A1483&amp;" "&amp;B1483),(B1483&amp;", "&amp;A1483)))))))</f>
        <v/>
      </c>
    </row>
    <row r="1484" spans="1:3" x14ac:dyDescent="0.2">
      <c r="A1484" s="24"/>
      <c r="B1484" s="24"/>
      <c r="C1484" s="43" t="str">
        <f>(IF((COUNTBLANK(A1484))=1,"",(IF((COUNTBLANK($C$4))=1,"",(IF((VLOOKUP($C$4,'Name Concatenation'!$A$1721:$B$1722,2,FALSE))=1,(A1484&amp;" "&amp;B1484),(B1484&amp;", "&amp;A1484)))))))</f>
        <v/>
      </c>
    </row>
    <row r="1485" spans="1:3" x14ac:dyDescent="0.2">
      <c r="A1485" s="24"/>
      <c r="B1485" s="24"/>
      <c r="C1485" s="43" t="str">
        <f>(IF((COUNTBLANK(A1485))=1,"",(IF((COUNTBLANK($C$4))=1,"",(IF((VLOOKUP($C$4,'Name Concatenation'!$A$1721:$B$1722,2,FALSE))=1,(A1485&amp;" "&amp;B1485),(B1485&amp;", "&amp;A1485)))))))</f>
        <v/>
      </c>
    </row>
    <row r="1486" spans="1:3" x14ac:dyDescent="0.2">
      <c r="A1486" s="24"/>
      <c r="B1486" s="24"/>
      <c r="C1486" s="43" t="str">
        <f>(IF((COUNTBLANK(A1486))=1,"",(IF((COUNTBLANK($C$4))=1,"",(IF((VLOOKUP($C$4,'Name Concatenation'!$A$1721:$B$1722,2,FALSE))=1,(A1486&amp;" "&amp;B1486),(B1486&amp;", "&amp;A1486)))))))</f>
        <v/>
      </c>
    </row>
    <row r="1487" spans="1:3" x14ac:dyDescent="0.2">
      <c r="A1487" s="24"/>
      <c r="B1487" s="24"/>
      <c r="C1487" s="43" t="str">
        <f>(IF((COUNTBLANK(A1487))=1,"",(IF((COUNTBLANK($C$4))=1,"",(IF((VLOOKUP($C$4,'Name Concatenation'!$A$1721:$B$1722,2,FALSE))=1,(A1487&amp;" "&amp;B1487),(B1487&amp;", "&amp;A1487)))))))</f>
        <v/>
      </c>
    </row>
    <row r="1488" spans="1:3" x14ac:dyDescent="0.2">
      <c r="A1488" s="24"/>
      <c r="B1488" s="24"/>
      <c r="C1488" s="43" t="str">
        <f>(IF((COUNTBLANK(A1488))=1,"",(IF((COUNTBLANK($C$4))=1,"",(IF((VLOOKUP($C$4,'Name Concatenation'!$A$1721:$B$1722,2,FALSE))=1,(A1488&amp;" "&amp;B1488),(B1488&amp;", "&amp;A1488)))))))</f>
        <v/>
      </c>
    </row>
    <row r="1489" spans="1:3" x14ac:dyDescent="0.2">
      <c r="A1489" s="24"/>
      <c r="B1489" s="24"/>
      <c r="C1489" s="43" t="str">
        <f>(IF((COUNTBLANK(A1489))=1,"",(IF((COUNTBLANK($C$4))=1,"",(IF((VLOOKUP($C$4,'Name Concatenation'!$A$1721:$B$1722,2,FALSE))=1,(A1489&amp;" "&amp;B1489),(B1489&amp;", "&amp;A1489)))))))</f>
        <v/>
      </c>
    </row>
    <row r="1490" spans="1:3" x14ac:dyDescent="0.2">
      <c r="A1490" s="24"/>
      <c r="B1490" s="24"/>
      <c r="C1490" s="43" t="str">
        <f>(IF((COUNTBLANK(A1490))=1,"",(IF((COUNTBLANK($C$4))=1,"",(IF((VLOOKUP($C$4,'Name Concatenation'!$A$1721:$B$1722,2,FALSE))=1,(A1490&amp;" "&amp;B1490),(B1490&amp;", "&amp;A1490)))))))</f>
        <v/>
      </c>
    </row>
    <row r="1491" spans="1:3" x14ac:dyDescent="0.2">
      <c r="A1491" s="24"/>
      <c r="B1491" s="24"/>
      <c r="C1491" s="43" t="str">
        <f>(IF((COUNTBLANK(A1491))=1,"",(IF((COUNTBLANK($C$4))=1,"",(IF((VLOOKUP($C$4,'Name Concatenation'!$A$1721:$B$1722,2,FALSE))=1,(A1491&amp;" "&amp;B1491),(B1491&amp;", "&amp;A1491)))))))</f>
        <v/>
      </c>
    </row>
    <row r="1492" spans="1:3" x14ac:dyDescent="0.2">
      <c r="A1492" s="24"/>
      <c r="B1492" s="24"/>
      <c r="C1492" s="43" t="str">
        <f>(IF((COUNTBLANK(A1492))=1,"",(IF((COUNTBLANK($C$4))=1,"",(IF((VLOOKUP($C$4,'Name Concatenation'!$A$1721:$B$1722,2,FALSE))=1,(A1492&amp;" "&amp;B1492),(B1492&amp;", "&amp;A1492)))))))</f>
        <v/>
      </c>
    </row>
    <row r="1493" spans="1:3" x14ac:dyDescent="0.2">
      <c r="A1493" s="24"/>
      <c r="B1493" s="24"/>
      <c r="C1493" s="43" t="str">
        <f>(IF((COUNTBLANK(A1493))=1,"",(IF((COUNTBLANK($C$4))=1,"",(IF((VLOOKUP($C$4,'Name Concatenation'!$A$1721:$B$1722,2,FALSE))=1,(A1493&amp;" "&amp;B1493),(B1493&amp;", "&amp;A1493)))))))</f>
        <v/>
      </c>
    </row>
    <row r="1494" spans="1:3" x14ac:dyDescent="0.2">
      <c r="A1494" s="24"/>
      <c r="B1494" s="24"/>
      <c r="C1494" s="43" t="str">
        <f>(IF((COUNTBLANK(A1494))=1,"",(IF((COUNTBLANK($C$4))=1,"",(IF((VLOOKUP($C$4,'Name Concatenation'!$A$1721:$B$1722,2,FALSE))=1,(A1494&amp;" "&amp;B1494),(B1494&amp;", "&amp;A1494)))))))</f>
        <v/>
      </c>
    </row>
    <row r="1495" spans="1:3" x14ac:dyDescent="0.2">
      <c r="A1495" s="24"/>
      <c r="B1495" s="24"/>
      <c r="C1495" s="43" t="str">
        <f>(IF((COUNTBLANK(A1495))=1,"",(IF((COUNTBLANK($C$4))=1,"",(IF((VLOOKUP($C$4,'Name Concatenation'!$A$1721:$B$1722,2,FALSE))=1,(A1495&amp;" "&amp;B1495),(B1495&amp;", "&amp;A1495)))))))</f>
        <v/>
      </c>
    </row>
    <row r="1496" spans="1:3" x14ac:dyDescent="0.2">
      <c r="A1496" s="24"/>
      <c r="B1496" s="24"/>
      <c r="C1496" s="43" t="str">
        <f>(IF((COUNTBLANK(A1496))=1,"",(IF((COUNTBLANK($C$4))=1,"",(IF((VLOOKUP($C$4,'Name Concatenation'!$A$1721:$B$1722,2,FALSE))=1,(A1496&amp;" "&amp;B1496),(B1496&amp;", "&amp;A1496)))))))</f>
        <v/>
      </c>
    </row>
    <row r="1497" spans="1:3" x14ac:dyDescent="0.2">
      <c r="A1497" s="24"/>
      <c r="B1497" s="24"/>
      <c r="C1497" s="43" t="str">
        <f>(IF((COUNTBLANK(A1497))=1,"",(IF((COUNTBLANK($C$4))=1,"",(IF((VLOOKUP($C$4,'Name Concatenation'!$A$1721:$B$1722,2,FALSE))=1,(A1497&amp;" "&amp;B1497),(B1497&amp;", "&amp;A1497)))))))</f>
        <v/>
      </c>
    </row>
    <row r="1498" spans="1:3" x14ac:dyDescent="0.2">
      <c r="A1498" s="24"/>
      <c r="B1498" s="24"/>
      <c r="C1498" s="43" t="str">
        <f>(IF((COUNTBLANK(A1498))=1,"",(IF((COUNTBLANK($C$4))=1,"",(IF((VLOOKUP($C$4,'Name Concatenation'!$A$1721:$B$1722,2,FALSE))=1,(A1498&amp;" "&amp;B1498),(B1498&amp;", "&amp;A1498)))))))</f>
        <v/>
      </c>
    </row>
    <row r="1499" spans="1:3" x14ac:dyDescent="0.2">
      <c r="A1499" s="24"/>
      <c r="B1499" s="24"/>
      <c r="C1499" s="43" t="str">
        <f>(IF((COUNTBLANK(A1499))=1,"",(IF((COUNTBLANK($C$4))=1,"",(IF((VLOOKUP($C$4,'Name Concatenation'!$A$1721:$B$1722,2,FALSE))=1,(A1499&amp;" "&amp;B1499),(B1499&amp;", "&amp;A1499)))))))</f>
        <v/>
      </c>
    </row>
    <row r="1500" spans="1:3" x14ac:dyDescent="0.2">
      <c r="A1500" s="24"/>
      <c r="B1500" s="24"/>
      <c r="C1500" s="43" t="str">
        <f>(IF((COUNTBLANK(A1500))=1,"",(IF((COUNTBLANK($C$4))=1,"",(IF((VLOOKUP($C$4,'Name Concatenation'!$A$1721:$B$1722,2,FALSE))=1,(A1500&amp;" "&amp;B1500),(B1500&amp;", "&amp;A1500)))))))</f>
        <v/>
      </c>
    </row>
    <row r="1501" spans="1:3" x14ac:dyDescent="0.2">
      <c r="A1501" s="24"/>
      <c r="B1501" s="24"/>
      <c r="C1501" s="43" t="str">
        <f>(IF((COUNTBLANK(A1501))=1,"",(IF((COUNTBLANK($C$4))=1,"",(IF((VLOOKUP($C$4,'Name Concatenation'!$A$1721:$B$1722,2,FALSE))=1,(A1501&amp;" "&amp;B1501),(B1501&amp;", "&amp;A1501)))))))</f>
        <v/>
      </c>
    </row>
    <row r="1502" spans="1:3" x14ac:dyDescent="0.2">
      <c r="A1502" s="24"/>
      <c r="B1502" s="24"/>
      <c r="C1502" s="43" t="str">
        <f>(IF((COUNTBLANK(A1502))=1,"",(IF((COUNTBLANK($C$4))=1,"",(IF((VLOOKUP($C$4,'Name Concatenation'!$A$1721:$B$1722,2,FALSE))=1,(A1502&amp;" "&amp;B1502),(B1502&amp;", "&amp;A1502)))))))</f>
        <v/>
      </c>
    </row>
    <row r="1503" spans="1:3" x14ac:dyDescent="0.2">
      <c r="A1503" s="24"/>
      <c r="B1503" s="24"/>
      <c r="C1503" s="43" t="str">
        <f>(IF((COUNTBLANK(A1503))=1,"",(IF((COUNTBLANK($C$4))=1,"",(IF((VLOOKUP($C$4,'Name Concatenation'!$A$1721:$B$1722,2,FALSE))=1,(A1503&amp;" "&amp;B1503),(B1503&amp;", "&amp;A1503)))))))</f>
        <v/>
      </c>
    </row>
    <row r="1504" spans="1:3" x14ac:dyDescent="0.2">
      <c r="A1504" s="24"/>
      <c r="B1504" s="24"/>
      <c r="C1504" s="43" t="str">
        <f>(IF((COUNTBLANK(A1504))=1,"",(IF((COUNTBLANK($C$4))=1,"",(IF((VLOOKUP($C$4,'Name Concatenation'!$A$1721:$B$1722,2,FALSE))=1,(A1504&amp;" "&amp;B1504),(B1504&amp;", "&amp;A1504)))))))</f>
        <v/>
      </c>
    </row>
    <row r="1505" spans="1:3" x14ac:dyDescent="0.2">
      <c r="A1505" s="24"/>
      <c r="B1505" s="24"/>
      <c r="C1505" s="43" t="str">
        <f>(IF((COUNTBLANK(A1505))=1,"",(IF((COUNTBLANK($C$4))=1,"",(IF((VLOOKUP($C$4,'Name Concatenation'!$A$1721:$B$1722,2,FALSE))=1,(A1505&amp;" "&amp;B1505),(B1505&amp;", "&amp;A1505)))))))</f>
        <v/>
      </c>
    </row>
    <row r="1506" spans="1:3" x14ac:dyDescent="0.2">
      <c r="A1506" s="24"/>
      <c r="B1506" s="24"/>
      <c r="C1506" s="43" t="str">
        <f>(IF((COUNTBLANK(A1506))=1,"",(IF((COUNTBLANK($C$4))=1,"",(IF((VLOOKUP($C$4,'Name Concatenation'!$A$1721:$B$1722,2,FALSE))=1,(A1506&amp;" "&amp;B1506),(B1506&amp;", "&amp;A1506)))))))</f>
        <v/>
      </c>
    </row>
    <row r="1507" spans="1:3" x14ac:dyDescent="0.2">
      <c r="A1507" s="24"/>
      <c r="B1507" s="24"/>
      <c r="C1507" s="43" t="str">
        <f>(IF((COUNTBLANK(A1507))=1,"",(IF((COUNTBLANK($C$4))=1,"",(IF((VLOOKUP($C$4,'Name Concatenation'!$A$1721:$B$1722,2,FALSE))=1,(A1507&amp;" "&amp;B1507),(B1507&amp;", "&amp;A1507)))))))</f>
        <v/>
      </c>
    </row>
    <row r="1508" spans="1:3" x14ac:dyDescent="0.2">
      <c r="A1508" s="24"/>
      <c r="B1508" s="24"/>
      <c r="C1508" s="43" t="str">
        <f>(IF((COUNTBLANK(A1508))=1,"",(IF((COUNTBLANK($C$4))=1,"",(IF((VLOOKUP($C$4,'Name Concatenation'!$A$1721:$B$1722,2,FALSE))=1,(A1508&amp;" "&amp;B1508),(B1508&amp;", "&amp;A1508)))))))</f>
        <v/>
      </c>
    </row>
    <row r="1509" spans="1:3" x14ac:dyDescent="0.2">
      <c r="A1509" s="24"/>
      <c r="B1509" s="24"/>
      <c r="C1509" s="43" t="str">
        <f>(IF((COUNTBLANK(A1509))=1,"",(IF((COUNTBLANK($C$4))=1,"",(IF((VLOOKUP($C$4,'Name Concatenation'!$A$1721:$B$1722,2,FALSE))=1,(A1509&amp;" "&amp;B1509),(B1509&amp;", "&amp;A1509)))))))</f>
        <v/>
      </c>
    </row>
    <row r="1510" spans="1:3" x14ac:dyDescent="0.2">
      <c r="A1510" s="24"/>
      <c r="B1510" s="24"/>
      <c r="C1510" s="43" t="str">
        <f>(IF((COUNTBLANK(A1510))=1,"",(IF((COUNTBLANK($C$4))=1,"",(IF((VLOOKUP($C$4,'Name Concatenation'!$A$1721:$B$1722,2,FALSE))=1,(A1510&amp;" "&amp;B1510),(B1510&amp;", "&amp;A1510)))))))</f>
        <v/>
      </c>
    </row>
    <row r="1511" spans="1:3" x14ac:dyDescent="0.2">
      <c r="A1511" s="24"/>
      <c r="B1511" s="24"/>
      <c r="C1511" s="43" t="str">
        <f>(IF((COUNTBLANK(A1511))=1,"",(IF((COUNTBLANK($C$4))=1,"",(IF((VLOOKUP($C$4,'Name Concatenation'!$A$1721:$B$1722,2,FALSE))=1,(A1511&amp;" "&amp;B1511),(B1511&amp;", "&amp;A1511)))))))</f>
        <v/>
      </c>
    </row>
    <row r="1512" spans="1:3" x14ac:dyDescent="0.2">
      <c r="A1512" s="24"/>
      <c r="B1512" s="24"/>
      <c r="C1512" s="43" t="str">
        <f>(IF((COUNTBLANK(A1512))=1,"",(IF((COUNTBLANK($C$4))=1,"",(IF((VLOOKUP($C$4,'Name Concatenation'!$A$1721:$B$1722,2,FALSE))=1,(A1512&amp;" "&amp;B1512),(B1512&amp;", "&amp;A1512)))))))</f>
        <v/>
      </c>
    </row>
    <row r="1513" spans="1:3" x14ac:dyDescent="0.2">
      <c r="A1513" s="24"/>
      <c r="B1513" s="24"/>
      <c r="C1513" s="43" t="str">
        <f>(IF((COUNTBLANK(A1513))=1,"",(IF((COUNTBLANK($C$4))=1,"",(IF((VLOOKUP($C$4,'Name Concatenation'!$A$1721:$B$1722,2,FALSE))=1,(A1513&amp;" "&amp;B1513),(B1513&amp;", "&amp;A1513)))))))</f>
        <v/>
      </c>
    </row>
    <row r="1514" spans="1:3" x14ac:dyDescent="0.2">
      <c r="A1514" s="24"/>
      <c r="B1514" s="24"/>
      <c r="C1514" s="43" t="str">
        <f>(IF((COUNTBLANK(A1514))=1,"",(IF((COUNTBLANK($C$4))=1,"",(IF((VLOOKUP($C$4,'Name Concatenation'!$A$1721:$B$1722,2,FALSE))=1,(A1514&amp;" "&amp;B1514),(B1514&amp;", "&amp;A1514)))))))</f>
        <v/>
      </c>
    </row>
    <row r="1515" spans="1:3" x14ac:dyDescent="0.2">
      <c r="A1515" s="24"/>
      <c r="B1515" s="24"/>
      <c r="C1515" s="43" t="str">
        <f>(IF((COUNTBLANK(A1515))=1,"",(IF((COUNTBLANK($C$4))=1,"",(IF((VLOOKUP($C$4,'Name Concatenation'!$A$1721:$B$1722,2,FALSE))=1,(A1515&amp;" "&amp;B1515),(B1515&amp;", "&amp;A1515)))))))</f>
        <v/>
      </c>
    </row>
    <row r="1516" spans="1:3" x14ac:dyDescent="0.2">
      <c r="A1516" s="24"/>
      <c r="B1516" s="24"/>
      <c r="C1516" s="43" t="str">
        <f>(IF((COUNTBLANK(A1516))=1,"",(IF((COUNTBLANK($C$4))=1,"",(IF((VLOOKUP($C$4,'Name Concatenation'!$A$1721:$B$1722,2,FALSE))=1,(A1516&amp;" "&amp;B1516),(B1516&amp;", "&amp;A1516)))))))</f>
        <v/>
      </c>
    </row>
    <row r="1517" spans="1:3" x14ac:dyDescent="0.2">
      <c r="A1517" s="24"/>
      <c r="B1517" s="24"/>
      <c r="C1517" s="43" t="str">
        <f>(IF((COUNTBLANK(A1517))=1,"",(IF((COUNTBLANK($C$4))=1,"",(IF((VLOOKUP($C$4,'Name Concatenation'!$A$1721:$B$1722,2,FALSE))=1,(A1517&amp;" "&amp;B1517),(B1517&amp;", "&amp;A1517)))))))</f>
        <v/>
      </c>
    </row>
    <row r="1518" spans="1:3" x14ac:dyDescent="0.2">
      <c r="A1518" s="24"/>
      <c r="B1518" s="24"/>
      <c r="C1518" s="43" t="str">
        <f>(IF((COUNTBLANK(A1518))=1,"",(IF((COUNTBLANK($C$4))=1,"",(IF((VLOOKUP($C$4,'Name Concatenation'!$A$1721:$B$1722,2,FALSE))=1,(A1518&amp;" "&amp;B1518),(B1518&amp;", "&amp;A1518)))))))</f>
        <v/>
      </c>
    </row>
    <row r="1519" spans="1:3" x14ac:dyDescent="0.2">
      <c r="A1519" s="24"/>
      <c r="B1519" s="24"/>
      <c r="C1519" s="43" t="str">
        <f>(IF((COUNTBLANK(A1519))=1,"",(IF((COUNTBLANK($C$4))=1,"",(IF((VLOOKUP($C$4,'Name Concatenation'!$A$1721:$B$1722,2,FALSE))=1,(A1519&amp;" "&amp;B1519),(B1519&amp;", "&amp;A1519)))))))</f>
        <v/>
      </c>
    </row>
    <row r="1520" spans="1:3" x14ac:dyDescent="0.2">
      <c r="A1520" s="24"/>
      <c r="B1520" s="24"/>
      <c r="C1520" s="43" t="str">
        <f>(IF((COUNTBLANK(A1520))=1,"",(IF((COUNTBLANK($C$4))=1,"",(IF((VLOOKUP($C$4,'Name Concatenation'!$A$1721:$B$1722,2,FALSE))=1,(A1520&amp;" "&amp;B1520),(B1520&amp;", "&amp;A1520)))))))</f>
        <v/>
      </c>
    </row>
    <row r="1521" spans="1:3" x14ac:dyDescent="0.2">
      <c r="A1521" s="24"/>
      <c r="B1521" s="24"/>
      <c r="C1521" s="43" t="str">
        <f>(IF((COUNTBLANK(A1521))=1,"",(IF((COUNTBLANK($C$4))=1,"",(IF((VLOOKUP($C$4,'Name Concatenation'!$A$1721:$B$1722,2,FALSE))=1,(A1521&amp;" "&amp;B1521),(B1521&amp;", "&amp;A1521)))))))</f>
        <v/>
      </c>
    </row>
    <row r="1522" spans="1:3" x14ac:dyDescent="0.2">
      <c r="A1522" s="24"/>
      <c r="B1522" s="24"/>
      <c r="C1522" s="43" t="str">
        <f>(IF((COUNTBLANK(A1522))=1,"",(IF((COUNTBLANK($C$4))=1,"",(IF((VLOOKUP($C$4,'Name Concatenation'!$A$1721:$B$1722,2,FALSE))=1,(A1522&amp;" "&amp;B1522),(B1522&amp;", "&amp;A1522)))))))</f>
        <v/>
      </c>
    </row>
    <row r="1523" spans="1:3" x14ac:dyDescent="0.2">
      <c r="A1523" s="24"/>
      <c r="B1523" s="24"/>
      <c r="C1523" s="43" t="str">
        <f>(IF((COUNTBLANK(A1523))=1,"",(IF((COUNTBLANK($C$4))=1,"",(IF((VLOOKUP($C$4,'Name Concatenation'!$A$1721:$B$1722,2,FALSE))=1,(A1523&amp;" "&amp;B1523),(B1523&amp;", "&amp;A1523)))))))</f>
        <v/>
      </c>
    </row>
    <row r="1524" spans="1:3" x14ac:dyDescent="0.2">
      <c r="A1524" s="24"/>
      <c r="B1524" s="24"/>
      <c r="C1524" s="43" t="str">
        <f>(IF((COUNTBLANK(A1524))=1,"",(IF((COUNTBLANK($C$4))=1,"",(IF((VLOOKUP($C$4,'Name Concatenation'!$A$1721:$B$1722,2,FALSE))=1,(A1524&amp;" "&amp;B1524),(B1524&amp;", "&amp;A1524)))))))</f>
        <v/>
      </c>
    </row>
    <row r="1525" spans="1:3" x14ac:dyDescent="0.2">
      <c r="A1525" s="24"/>
      <c r="B1525" s="24"/>
      <c r="C1525" s="43" t="str">
        <f>(IF((COUNTBLANK(A1525))=1,"",(IF((COUNTBLANK($C$4))=1,"",(IF((VLOOKUP($C$4,'Name Concatenation'!$A$1721:$B$1722,2,FALSE))=1,(A1525&amp;" "&amp;B1525),(B1525&amp;", "&amp;A1525)))))))</f>
        <v/>
      </c>
    </row>
    <row r="1526" spans="1:3" x14ac:dyDescent="0.2">
      <c r="A1526" s="24"/>
      <c r="B1526" s="24"/>
      <c r="C1526" s="43" t="str">
        <f>(IF((COUNTBLANK(A1526))=1,"",(IF((COUNTBLANK($C$4))=1,"",(IF((VLOOKUP($C$4,'Name Concatenation'!$A$1721:$B$1722,2,FALSE))=1,(A1526&amp;" "&amp;B1526),(B1526&amp;", "&amp;A1526)))))))</f>
        <v/>
      </c>
    </row>
    <row r="1527" spans="1:3" x14ac:dyDescent="0.2">
      <c r="A1527" s="24"/>
      <c r="B1527" s="24"/>
      <c r="C1527" s="43" t="str">
        <f>(IF((COUNTBLANK(A1527))=1,"",(IF((COUNTBLANK($C$4))=1,"",(IF((VLOOKUP($C$4,'Name Concatenation'!$A$1721:$B$1722,2,FALSE))=1,(A1527&amp;" "&amp;B1527),(B1527&amp;", "&amp;A1527)))))))</f>
        <v/>
      </c>
    </row>
    <row r="1528" spans="1:3" x14ac:dyDescent="0.2">
      <c r="A1528" s="24"/>
      <c r="B1528" s="24"/>
      <c r="C1528" s="43" t="str">
        <f>(IF((COUNTBLANK(A1528))=1,"",(IF((COUNTBLANK($C$4))=1,"",(IF((VLOOKUP($C$4,'Name Concatenation'!$A$1721:$B$1722,2,FALSE))=1,(A1528&amp;" "&amp;B1528),(B1528&amp;", "&amp;A1528)))))))</f>
        <v/>
      </c>
    </row>
    <row r="1529" spans="1:3" x14ac:dyDescent="0.2">
      <c r="A1529" s="24"/>
      <c r="B1529" s="24"/>
      <c r="C1529" s="43" t="str">
        <f>(IF((COUNTBLANK(A1529))=1,"",(IF((COUNTBLANK($C$4))=1,"",(IF((VLOOKUP($C$4,'Name Concatenation'!$A$1721:$B$1722,2,FALSE))=1,(A1529&amp;" "&amp;B1529),(B1529&amp;", "&amp;A1529)))))))</f>
        <v/>
      </c>
    </row>
    <row r="1530" spans="1:3" x14ac:dyDescent="0.2">
      <c r="A1530" s="24"/>
      <c r="B1530" s="24"/>
      <c r="C1530" s="43" t="str">
        <f>(IF((COUNTBLANK(A1530))=1,"",(IF((COUNTBLANK($C$4))=1,"",(IF((VLOOKUP($C$4,'Name Concatenation'!$A$1721:$B$1722,2,FALSE))=1,(A1530&amp;" "&amp;B1530),(B1530&amp;", "&amp;A1530)))))))</f>
        <v/>
      </c>
    </row>
    <row r="1531" spans="1:3" x14ac:dyDescent="0.2">
      <c r="A1531" s="24"/>
      <c r="B1531" s="24"/>
      <c r="C1531" s="43" t="str">
        <f>(IF((COUNTBLANK(A1531))=1,"",(IF((COUNTBLANK($C$4))=1,"",(IF((VLOOKUP($C$4,'Name Concatenation'!$A$1721:$B$1722,2,FALSE))=1,(A1531&amp;" "&amp;B1531),(B1531&amp;", "&amp;A1531)))))))</f>
        <v/>
      </c>
    </row>
    <row r="1532" spans="1:3" x14ac:dyDescent="0.2">
      <c r="A1532" s="24"/>
      <c r="B1532" s="24"/>
      <c r="C1532" s="43" t="str">
        <f>(IF((COUNTBLANK(A1532))=1,"",(IF((COUNTBLANK($C$4))=1,"",(IF((VLOOKUP($C$4,'Name Concatenation'!$A$1721:$B$1722,2,FALSE))=1,(A1532&amp;" "&amp;B1532),(B1532&amp;", "&amp;A1532)))))))</f>
        <v/>
      </c>
    </row>
    <row r="1533" spans="1:3" x14ac:dyDescent="0.2">
      <c r="A1533" s="24"/>
      <c r="B1533" s="24"/>
      <c r="C1533" s="43" t="str">
        <f>(IF((COUNTBLANK(A1533))=1,"",(IF((COUNTBLANK($C$4))=1,"",(IF((VLOOKUP($C$4,'Name Concatenation'!$A$1721:$B$1722,2,FALSE))=1,(A1533&amp;" "&amp;B1533),(B1533&amp;", "&amp;A1533)))))))</f>
        <v/>
      </c>
    </row>
    <row r="1534" spans="1:3" x14ac:dyDescent="0.2">
      <c r="A1534" s="24"/>
      <c r="B1534" s="24"/>
      <c r="C1534" s="43" t="str">
        <f>(IF((COUNTBLANK(A1534))=1,"",(IF((COUNTBLANK($C$4))=1,"",(IF((VLOOKUP($C$4,'Name Concatenation'!$A$1721:$B$1722,2,FALSE))=1,(A1534&amp;" "&amp;B1534),(B1534&amp;", "&amp;A1534)))))))</f>
        <v/>
      </c>
    </row>
    <row r="1535" spans="1:3" x14ac:dyDescent="0.2">
      <c r="A1535" s="24"/>
      <c r="B1535" s="24"/>
      <c r="C1535" s="43" t="str">
        <f>(IF((COUNTBLANK(A1535))=1,"",(IF((COUNTBLANK($C$4))=1,"",(IF((VLOOKUP($C$4,'Name Concatenation'!$A$1721:$B$1722,2,FALSE))=1,(A1535&amp;" "&amp;B1535),(B1535&amp;", "&amp;A1535)))))))</f>
        <v/>
      </c>
    </row>
    <row r="1536" spans="1:3" x14ac:dyDescent="0.2">
      <c r="A1536" s="24"/>
      <c r="B1536" s="24"/>
      <c r="C1536" s="43" t="str">
        <f>(IF((COUNTBLANK(A1536))=1,"",(IF((COUNTBLANK($C$4))=1,"",(IF((VLOOKUP($C$4,'Name Concatenation'!$A$1721:$B$1722,2,FALSE))=1,(A1536&amp;" "&amp;B1536),(B1536&amp;", "&amp;A1536)))))))</f>
        <v/>
      </c>
    </row>
    <row r="1537" spans="1:3" x14ac:dyDescent="0.2">
      <c r="A1537" s="24"/>
      <c r="B1537" s="24"/>
      <c r="C1537" s="43" t="str">
        <f>(IF((COUNTBLANK(A1537))=1,"",(IF((COUNTBLANK($C$4))=1,"",(IF((VLOOKUP($C$4,'Name Concatenation'!$A$1721:$B$1722,2,FALSE))=1,(A1537&amp;" "&amp;B1537),(B1537&amp;", "&amp;A1537)))))))</f>
        <v/>
      </c>
    </row>
    <row r="1538" spans="1:3" x14ac:dyDescent="0.2">
      <c r="A1538" s="24"/>
      <c r="B1538" s="24"/>
      <c r="C1538" s="43" t="str">
        <f>(IF((COUNTBLANK(A1538))=1,"",(IF((COUNTBLANK($C$4))=1,"",(IF((VLOOKUP($C$4,'Name Concatenation'!$A$1721:$B$1722,2,FALSE))=1,(A1538&amp;" "&amp;B1538),(B1538&amp;", "&amp;A1538)))))))</f>
        <v/>
      </c>
    </row>
    <row r="1539" spans="1:3" x14ac:dyDescent="0.2">
      <c r="A1539" s="24"/>
      <c r="B1539" s="24"/>
      <c r="C1539" s="43" t="str">
        <f>(IF((COUNTBLANK(A1539))=1,"",(IF((COUNTBLANK($C$4))=1,"",(IF((VLOOKUP($C$4,'Name Concatenation'!$A$1721:$B$1722,2,FALSE))=1,(A1539&amp;" "&amp;B1539),(B1539&amp;", "&amp;A1539)))))))</f>
        <v/>
      </c>
    </row>
    <row r="1540" spans="1:3" x14ac:dyDescent="0.2">
      <c r="A1540" s="24"/>
      <c r="B1540" s="24"/>
      <c r="C1540" s="43" t="str">
        <f>(IF((COUNTBLANK(A1540))=1,"",(IF((COUNTBLANK($C$4))=1,"",(IF((VLOOKUP($C$4,'Name Concatenation'!$A$1721:$B$1722,2,FALSE))=1,(A1540&amp;" "&amp;B1540),(B1540&amp;", "&amp;A1540)))))))</f>
        <v/>
      </c>
    </row>
    <row r="1541" spans="1:3" x14ac:dyDescent="0.2">
      <c r="A1541" s="24"/>
      <c r="B1541" s="24"/>
      <c r="C1541" s="43" t="str">
        <f>(IF((COUNTBLANK(A1541))=1,"",(IF((COUNTBLANK($C$4))=1,"",(IF((VLOOKUP($C$4,'Name Concatenation'!$A$1721:$B$1722,2,FALSE))=1,(A1541&amp;" "&amp;B1541),(B1541&amp;", "&amp;A1541)))))))</f>
        <v/>
      </c>
    </row>
    <row r="1542" spans="1:3" x14ac:dyDescent="0.2">
      <c r="A1542" s="24"/>
      <c r="B1542" s="24"/>
      <c r="C1542" s="43" t="str">
        <f>(IF((COUNTBLANK(A1542))=1,"",(IF((COUNTBLANK($C$4))=1,"",(IF((VLOOKUP($C$4,'Name Concatenation'!$A$1721:$B$1722,2,FALSE))=1,(A1542&amp;" "&amp;B1542),(B1542&amp;", "&amp;A1542)))))))</f>
        <v/>
      </c>
    </row>
    <row r="1543" spans="1:3" x14ac:dyDescent="0.2">
      <c r="A1543" s="24"/>
      <c r="B1543" s="24"/>
      <c r="C1543" s="43" t="str">
        <f>(IF((COUNTBLANK(A1543))=1,"",(IF((COUNTBLANK($C$4))=1,"",(IF((VLOOKUP($C$4,'Name Concatenation'!$A$1721:$B$1722,2,FALSE))=1,(A1543&amp;" "&amp;B1543),(B1543&amp;", "&amp;A1543)))))))</f>
        <v/>
      </c>
    </row>
    <row r="1544" spans="1:3" x14ac:dyDescent="0.2">
      <c r="A1544" s="24"/>
      <c r="B1544" s="24"/>
      <c r="C1544" s="43" t="str">
        <f>(IF((COUNTBLANK(A1544))=1,"",(IF((COUNTBLANK($C$4))=1,"",(IF((VLOOKUP($C$4,'Name Concatenation'!$A$1721:$B$1722,2,FALSE))=1,(A1544&amp;" "&amp;B1544),(B1544&amp;", "&amp;A1544)))))))</f>
        <v/>
      </c>
    </row>
    <row r="1545" spans="1:3" x14ac:dyDescent="0.2">
      <c r="A1545" s="24"/>
      <c r="B1545" s="24"/>
      <c r="C1545" s="43" t="str">
        <f>(IF((COUNTBLANK(A1545))=1,"",(IF((COUNTBLANK($C$4))=1,"",(IF((VLOOKUP($C$4,'Name Concatenation'!$A$1721:$B$1722,2,FALSE))=1,(A1545&amp;" "&amp;B1545),(B1545&amp;", "&amp;A1545)))))))</f>
        <v/>
      </c>
    </row>
    <row r="1546" spans="1:3" x14ac:dyDescent="0.2">
      <c r="A1546" s="24"/>
      <c r="B1546" s="24"/>
      <c r="C1546" s="43" t="str">
        <f>(IF((COUNTBLANK(A1546))=1,"",(IF((COUNTBLANK($C$4))=1,"",(IF((VLOOKUP($C$4,'Name Concatenation'!$A$1721:$B$1722,2,FALSE))=1,(A1546&amp;" "&amp;B1546),(B1546&amp;", "&amp;A1546)))))))</f>
        <v/>
      </c>
    </row>
    <row r="1547" spans="1:3" x14ac:dyDescent="0.2">
      <c r="A1547" s="24"/>
      <c r="B1547" s="24"/>
      <c r="C1547" s="43" t="str">
        <f>(IF((COUNTBLANK(A1547))=1,"",(IF((COUNTBLANK($C$4))=1,"",(IF((VLOOKUP($C$4,'Name Concatenation'!$A$1721:$B$1722,2,FALSE))=1,(A1547&amp;" "&amp;B1547),(B1547&amp;", "&amp;A1547)))))))</f>
        <v/>
      </c>
    </row>
    <row r="1548" spans="1:3" x14ac:dyDescent="0.2">
      <c r="A1548" s="24"/>
      <c r="B1548" s="24"/>
      <c r="C1548" s="43" t="str">
        <f>(IF((COUNTBLANK(A1548))=1,"",(IF((COUNTBLANK($C$4))=1,"",(IF((VLOOKUP($C$4,'Name Concatenation'!$A$1721:$B$1722,2,FALSE))=1,(A1548&amp;" "&amp;B1548),(B1548&amp;", "&amp;A1548)))))))</f>
        <v/>
      </c>
    </row>
    <row r="1549" spans="1:3" x14ac:dyDescent="0.2">
      <c r="A1549" s="24"/>
      <c r="B1549" s="24"/>
      <c r="C1549" s="43" t="str">
        <f>(IF((COUNTBLANK(A1549))=1,"",(IF((COUNTBLANK($C$4))=1,"",(IF((VLOOKUP($C$4,'Name Concatenation'!$A$1721:$B$1722,2,FALSE))=1,(A1549&amp;" "&amp;B1549),(B1549&amp;", "&amp;A1549)))))))</f>
        <v/>
      </c>
    </row>
    <row r="1550" spans="1:3" x14ac:dyDescent="0.2">
      <c r="A1550" s="24"/>
      <c r="B1550" s="24"/>
      <c r="C1550" s="43" t="str">
        <f>(IF((COUNTBLANK(A1550))=1,"",(IF((COUNTBLANK($C$4))=1,"",(IF((VLOOKUP($C$4,'Name Concatenation'!$A$1721:$B$1722,2,FALSE))=1,(A1550&amp;" "&amp;B1550),(B1550&amp;", "&amp;A1550)))))))</f>
        <v/>
      </c>
    </row>
    <row r="1551" spans="1:3" x14ac:dyDescent="0.2">
      <c r="A1551" s="24"/>
      <c r="B1551" s="24"/>
      <c r="C1551" s="43" t="str">
        <f>(IF((COUNTBLANK(A1551))=1,"",(IF((COUNTBLANK($C$4))=1,"",(IF((VLOOKUP($C$4,'Name Concatenation'!$A$1721:$B$1722,2,FALSE))=1,(A1551&amp;" "&amp;B1551),(B1551&amp;", "&amp;A1551)))))))</f>
        <v/>
      </c>
    </row>
    <row r="1552" spans="1:3" x14ac:dyDescent="0.2">
      <c r="A1552" s="24"/>
      <c r="B1552" s="24"/>
      <c r="C1552" s="43" t="str">
        <f>(IF((COUNTBLANK(A1552))=1,"",(IF((COUNTBLANK($C$4))=1,"",(IF((VLOOKUP($C$4,'Name Concatenation'!$A$1721:$B$1722,2,FALSE))=1,(A1552&amp;" "&amp;B1552),(B1552&amp;", "&amp;A1552)))))))</f>
        <v/>
      </c>
    </row>
    <row r="1553" spans="1:3" x14ac:dyDescent="0.2">
      <c r="A1553" s="24"/>
      <c r="B1553" s="24"/>
      <c r="C1553" s="43" t="str">
        <f>(IF((COUNTBLANK(A1553))=1,"",(IF((COUNTBLANK($C$4))=1,"",(IF((VLOOKUP($C$4,'Name Concatenation'!$A$1721:$B$1722,2,FALSE))=1,(A1553&amp;" "&amp;B1553),(B1553&amp;", "&amp;A1553)))))))</f>
        <v/>
      </c>
    </row>
    <row r="1554" spans="1:3" x14ac:dyDescent="0.2">
      <c r="A1554" s="24"/>
      <c r="B1554" s="24"/>
      <c r="C1554" s="43" t="str">
        <f>(IF((COUNTBLANK(A1554))=1,"",(IF((COUNTBLANK($C$4))=1,"",(IF((VLOOKUP($C$4,'Name Concatenation'!$A$1721:$B$1722,2,FALSE))=1,(A1554&amp;" "&amp;B1554),(B1554&amp;", "&amp;A1554)))))))</f>
        <v/>
      </c>
    </row>
    <row r="1555" spans="1:3" x14ac:dyDescent="0.2">
      <c r="A1555" s="24"/>
      <c r="B1555" s="24"/>
      <c r="C1555" s="43" t="str">
        <f>(IF((COUNTBLANK(A1555))=1,"",(IF((COUNTBLANK($C$4))=1,"",(IF((VLOOKUP($C$4,'Name Concatenation'!$A$1721:$B$1722,2,FALSE))=1,(A1555&amp;" "&amp;B1555),(B1555&amp;", "&amp;A1555)))))))</f>
        <v/>
      </c>
    </row>
    <row r="1556" spans="1:3" x14ac:dyDescent="0.2">
      <c r="A1556" s="24"/>
      <c r="B1556" s="24"/>
      <c r="C1556" s="43" t="str">
        <f>(IF((COUNTBLANK(A1556))=1,"",(IF((COUNTBLANK($C$4))=1,"",(IF((VLOOKUP($C$4,'Name Concatenation'!$A$1721:$B$1722,2,FALSE))=1,(A1556&amp;" "&amp;B1556),(B1556&amp;", "&amp;A1556)))))))</f>
        <v/>
      </c>
    </row>
    <row r="1557" spans="1:3" x14ac:dyDescent="0.2">
      <c r="A1557" s="24"/>
      <c r="B1557" s="24"/>
      <c r="C1557" s="43" t="str">
        <f>(IF((COUNTBLANK(A1557))=1,"",(IF((COUNTBLANK($C$4))=1,"",(IF((VLOOKUP($C$4,'Name Concatenation'!$A$1721:$B$1722,2,FALSE))=1,(A1557&amp;" "&amp;B1557),(B1557&amp;", "&amp;A1557)))))))</f>
        <v/>
      </c>
    </row>
    <row r="1558" spans="1:3" x14ac:dyDescent="0.2">
      <c r="A1558" s="24"/>
      <c r="B1558" s="24"/>
      <c r="C1558" s="43" t="str">
        <f>(IF((COUNTBLANK(A1558))=1,"",(IF((COUNTBLANK($C$4))=1,"",(IF((VLOOKUP($C$4,'Name Concatenation'!$A$1721:$B$1722,2,FALSE))=1,(A1558&amp;" "&amp;B1558),(B1558&amp;", "&amp;A1558)))))))</f>
        <v/>
      </c>
    </row>
    <row r="1559" spans="1:3" x14ac:dyDescent="0.2">
      <c r="A1559" s="24"/>
      <c r="B1559" s="24"/>
      <c r="C1559" s="43" t="str">
        <f>(IF((COUNTBLANK(A1559))=1,"",(IF((COUNTBLANK($C$4))=1,"",(IF((VLOOKUP($C$4,'Name Concatenation'!$A$1721:$B$1722,2,FALSE))=1,(A1559&amp;" "&amp;B1559),(B1559&amp;", "&amp;A1559)))))))</f>
        <v/>
      </c>
    </row>
    <row r="1560" spans="1:3" x14ac:dyDescent="0.2">
      <c r="A1560" s="24"/>
      <c r="B1560" s="24"/>
      <c r="C1560" s="43" t="str">
        <f>(IF((COUNTBLANK(A1560))=1,"",(IF((COUNTBLANK($C$4))=1,"",(IF((VLOOKUP($C$4,'Name Concatenation'!$A$1721:$B$1722,2,FALSE))=1,(A1560&amp;" "&amp;B1560),(B1560&amp;", "&amp;A1560)))))))</f>
        <v/>
      </c>
    </row>
    <row r="1561" spans="1:3" x14ac:dyDescent="0.2">
      <c r="A1561" s="24"/>
      <c r="B1561" s="24"/>
      <c r="C1561" s="43" t="str">
        <f>(IF((COUNTBLANK(A1561))=1,"",(IF((COUNTBLANK($C$4))=1,"",(IF((VLOOKUP($C$4,'Name Concatenation'!$A$1721:$B$1722,2,FALSE))=1,(A1561&amp;" "&amp;B1561),(B1561&amp;", "&amp;A1561)))))))</f>
        <v/>
      </c>
    </row>
    <row r="1562" spans="1:3" x14ac:dyDescent="0.2">
      <c r="A1562" s="24"/>
      <c r="B1562" s="24"/>
      <c r="C1562" s="43" t="str">
        <f>(IF((COUNTBLANK(A1562))=1,"",(IF((COUNTBLANK($C$4))=1,"",(IF((VLOOKUP($C$4,'Name Concatenation'!$A$1721:$B$1722,2,FALSE))=1,(A1562&amp;" "&amp;B1562),(B1562&amp;", "&amp;A1562)))))))</f>
        <v/>
      </c>
    </row>
    <row r="1563" spans="1:3" x14ac:dyDescent="0.2">
      <c r="A1563" s="24"/>
      <c r="B1563" s="24"/>
      <c r="C1563" s="43" t="str">
        <f>(IF((COUNTBLANK(A1563))=1,"",(IF((COUNTBLANK($C$4))=1,"",(IF((VLOOKUP($C$4,'Name Concatenation'!$A$1721:$B$1722,2,FALSE))=1,(A1563&amp;" "&amp;B1563),(B1563&amp;", "&amp;A1563)))))))</f>
        <v/>
      </c>
    </row>
    <row r="1564" spans="1:3" x14ac:dyDescent="0.2">
      <c r="A1564" s="24"/>
      <c r="B1564" s="24"/>
      <c r="C1564" s="43" t="str">
        <f>(IF((COUNTBLANK(A1564))=1,"",(IF((COUNTBLANK($C$4))=1,"",(IF((VLOOKUP($C$4,'Name Concatenation'!$A$1721:$B$1722,2,FALSE))=1,(A1564&amp;" "&amp;B1564),(B1564&amp;", "&amp;A1564)))))))</f>
        <v/>
      </c>
    </row>
    <row r="1565" spans="1:3" x14ac:dyDescent="0.2">
      <c r="A1565" s="24"/>
      <c r="B1565" s="24"/>
      <c r="C1565" s="43" t="str">
        <f>(IF((COUNTBLANK(A1565))=1,"",(IF((COUNTBLANK($C$4))=1,"",(IF((VLOOKUP($C$4,'Name Concatenation'!$A$1721:$B$1722,2,FALSE))=1,(A1565&amp;" "&amp;B1565),(B1565&amp;", "&amp;A1565)))))))</f>
        <v/>
      </c>
    </row>
    <row r="1566" spans="1:3" x14ac:dyDescent="0.2">
      <c r="A1566" s="24"/>
      <c r="B1566" s="24"/>
      <c r="C1566" s="43" t="str">
        <f>(IF((COUNTBLANK(A1566))=1,"",(IF((COUNTBLANK($C$4))=1,"",(IF((VLOOKUP($C$4,'Name Concatenation'!$A$1721:$B$1722,2,FALSE))=1,(A1566&amp;" "&amp;B1566),(B1566&amp;", "&amp;A1566)))))))</f>
        <v/>
      </c>
    </row>
    <row r="1567" spans="1:3" x14ac:dyDescent="0.2">
      <c r="A1567" s="24"/>
      <c r="B1567" s="24"/>
      <c r="C1567" s="43" t="str">
        <f>(IF((COUNTBLANK(A1567))=1,"",(IF((COUNTBLANK($C$4))=1,"",(IF((VLOOKUP($C$4,'Name Concatenation'!$A$1721:$B$1722,2,FALSE))=1,(A1567&amp;" "&amp;B1567),(B1567&amp;", "&amp;A1567)))))))</f>
        <v/>
      </c>
    </row>
    <row r="1568" spans="1:3" x14ac:dyDescent="0.2">
      <c r="A1568" s="24"/>
      <c r="B1568" s="24"/>
      <c r="C1568" s="43" t="str">
        <f>(IF((COUNTBLANK(A1568))=1,"",(IF((COUNTBLANK($C$4))=1,"",(IF((VLOOKUP($C$4,'Name Concatenation'!$A$1721:$B$1722,2,FALSE))=1,(A1568&amp;" "&amp;B1568),(B1568&amp;", "&amp;A1568)))))))</f>
        <v/>
      </c>
    </row>
    <row r="1569" spans="1:3" x14ac:dyDescent="0.2">
      <c r="A1569" s="24"/>
      <c r="B1569" s="24"/>
      <c r="C1569" s="43" t="str">
        <f>(IF((COUNTBLANK(A1569))=1,"",(IF((COUNTBLANK($C$4))=1,"",(IF((VLOOKUP($C$4,'Name Concatenation'!$A$1721:$B$1722,2,FALSE))=1,(A1569&amp;" "&amp;B1569),(B1569&amp;", "&amp;A1569)))))))</f>
        <v/>
      </c>
    </row>
    <row r="1570" spans="1:3" x14ac:dyDescent="0.2">
      <c r="A1570" s="24"/>
      <c r="B1570" s="24"/>
      <c r="C1570" s="43" t="str">
        <f>(IF((COUNTBLANK(A1570))=1,"",(IF((COUNTBLANK($C$4))=1,"",(IF((VLOOKUP($C$4,'Name Concatenation'!$A$1721:$B$1722,2,FALSE))=1,(A1570&amp;" "&amp;B1570),(B1570&amp;", "&amp;A1570)))))))</f>
        <v/>
      </c>
    </row>
    <row r="1571" spans="1:3" x14ac:dyDescent="0.2">
      <c r="A1571" s="24"/>
      <c r="B1571" s="24"/>
      <c r="C1571" s="43" t="str">
        <f>(IF((COUNTBLANK(A1571))=1,"",(IF((COUNTBLANK($C$4))=1,"",(IF((VLOOKUP($C$4,'Name Concatenation'!$A$1721:$B$1722,2,FALSE))=1,(A1571&amp;" "&amp;B1571),(B1571&amp;", "&amp;A1571)))))))</f>
        <v/>
      </c>
    </row>
    <row r="1572" spans="1:3" x14ac:dyDescent="0.2">
      <c r="A1572" s="24"/>
      <c r="B1572" s="24"/>
      <c r="C1572" s="43" t="str">
        <f>(IF((COUNTBLANK(A1572))=1,"",(IF((COUNTBLANK($C$4))=1,"",(IF((VLOOKUP($C$4,'Name Concatenation'!$A$1721:$B$1722,2,FALSE))=1,(A1572&amp;" "&amp;B1572),(B1572&amp;", "&amp;A1572)))))))</f>
        <v/>
      </c>
    </row>
    <row r="1573" spans="1:3" x14ac:dyDescent="0.2">
      <c r="A1573" s="24"/>
      <c r="B1573" s="24"/>
      <c r="C1573" s="43" t="str">
        <f>(IF((COUNTBLANK(A1573))=1,"",(IF((COUNTBLANK($C$4))=1,"",(IF((VLOOKUP($C$4,'Name Concatenation'!$A$1721:$B$1722,2,FALSE))=1,(A1573&amp;" "&amp;B1573),(B1573&amp;", "&amp;A1573)))))))</f>
        <v/>
      </c>
    </row>
    <row r="1574" spans="1:3" x14ac:dyDescent="0.2">
      <c r="A1574" s="24"/>
      <c r="B1574" s="24"/>
      <c r="C1574" s="43" t="str">
        <f>(IF((COUNTBLANK(A1574))=1,"",(IF((COUNTBLANK($C$4))=1,"",(IF((VLOOKUP($C$4,'Name Concatenation'!$A$1721:$B$1722,2,FALSE))=1,(A1574&amp;" "&amp;B1574),(B1574&amp;", "&amp;A1574)))))))</f>
        <v/>
      </c>
    </row>
    <row r="1575" spans="1:3" x14ac:dyDescent="0.2">
      <c r="A1575" s="24"/>
      <c r="B1575" s="24"/>
      <c r="C1575" s="43" t="str">
        <f>(IF((COUNTBLANK(A1575))=1,"",(IF((COUNTBLANK($C$4))=1,"",(IF((VLOOKUP($C$4,'Name Concatenation'!$A$1721:$B$1722,2,FALSE))=1,(A1575&amp;" "&amp;B1575),(B1575&amp;", "&amp;A1575)))))))</f>
        <v/>
      </c>
    </row>
    <row r="1576" spans="1:3" x14ac:dyDescent="0.2">
      <c r="A1576" s="24"/>
      <c r="B1576" s="24"/>
      <c r="C1576" s="43" t="str">
        <f>(IF((COUNTBLANK(A1576))=1,"",(IF((COUNTBLANK($C$4))=1,"",(IF((VLOOKUP($C$4,'Name Concatenation'!$A$1721:$B$1722,2,FALSE))=1,(A1576&amp;" "&amp;B1576),(B1576&amp;", "&amp;A1576)))))))</f>
        <v/>
      </c>
    </row>
    <row r="1577" spans="1:3" x14ac:dyDescent="0.2">
      <c r="A1577" s="24"/>
      <c r="B1577" s="24"/>
      <c r="C1577" s="43" t="str">
        <f>(IF((COUNTBLANK(A1577))=1,"",(IF((COUNTBLANK($C$4))=1,"",(IF((VLOOKUP($C$4,'Name Concatenation'!$A$1721:$B$1722,2,FALSE))=1,(A1577&amp;" "&amp;B1577),(B1577&amp;", "&amp;A1577)))))))</f>
        <v/>
      </c>
    </row>
    <row r="1578" spans="1:3" x14ac:dyDescent="0.2">
      <c r="A1578" s="24"/>
      <c r="B1578" s="24"/>
      <c r="C1578" s="43" t="str">
        <f>(IF((COUNTBLANK(A1578))=1,"",(IF((COUNTBLANK($C$4))=1,"",(IF((VLOOKUP($C$4,'Name Concatenation'!$A$1721:$B$1722,2,FALSE))=1,(A1578&amp;" "&amp;B1578),(B1578&amp;", "&amp;A1578)))))))</f>
        <v/>
      </c>
    </row>
    <row r="1579" spans="1:3" x14ac:dyDescent="0.2">
      <c r="A1579" s="24"/>
      <c r="B1579" s="24"/>
      <c r="C1579" s="43" t="str">
        <f>(IF((COUNTBLANK(A1579))=1,"",(IF((COUNTBLANK($C$4))=1,"",(IF((VLOOKUP($C$4,'Name Concatenation'!$A$1721:$B$1722,2,FALSE))=1,(A1579&amp;" "&amp;B1579),(B1579&amp;", "&amp;A1579)))))))</f>
        <v/>
      </c>
    </row>
    <row r="1580" spans="1:3" x14ac:dyDescent="0.2">
      <c r="A1580" s="24"/>
      <c r="B1580" s="24"/>
      <c r="C1580" s="43" t="str">
        <f>(IF((COUNTBLANK(A1580))=1,"",(IF((COUNTBLANK($C$4))=1,"",(IF((VLOOKUP($C$4,'Name Concatenation'!$A$1721:$B$1722,2,FALSE))=1,(A1580&amp;" "&amp;B1580),(B1580&amp;", "&amp;A1580)))))))</f>
        <v/>
      </c>
    </row>
    <row r="1581" spans="1:3" x14ac:dyDescent="0.2">
      <c r="A1581" s="24"/>
      <c r="B1581" s="24"/>
      <c r="C1581" s="43" t="str">
        <f>(IF((COUNTBLANK(A1581))=1,"",(IF((COUNTBLANK($C$4))=1,"",(IF((VLOOKUP($C$4,'Name Concatenation'!$A$1721:$B$1722,2,FALSE))=1,(A1581&amp;" "&amp;B1581),(B1581&amp;", "&amp;A1581)))))))</f>
        <v/>
      </c>
    </row>
    <row r="1582" spans="1:3" x14ac:dyDescent="0.2">
      <c r="A1582" s="24"/>
      <c r="B1582" s="24"/>
      <c r="C1582" s="43" t="str">
        <f>(IF((COUNTBLANK(A1582))=1,"",(IF((COUNTBLANK($C$4))=1,"",(IF((VLOOKUP($C$4,'Name Concatenation'!$A$1721:$B$1722,2,FALSE))=1,(A1582&amp;" "&amp;B1582),(B1582&amp;", "&amp;A1582)))))))</f>
        <v/>
      </c>
    </row>
    <row r="1583" spans="1:3" x14ac:dyDescent="0.2">
      <c r="A1583" s="24"/>
      <c r="B1583" s="24"/>
      <c r="C1583" s="43" t="str">
        <f>(IF((COUNTBLANK(A1583))=1,"",(IF((COUNTBLANK($C$4))=1,"",(IF((VLOOKUP($C$4,'Name Concatenation'!$A$1721:$B$1722,2,FALSE))=1,(A1583&amp;" "&amp;B1583),(B1583&amp;", "&amp;A1583)))))))</f>
        <v/>
      </c>
    </row>
    <row r="1584" spans="1:3" x14ac:dyDescent="0.2">
      <c r="A1584" s="24"/>
      <c r="B1584" s="24"/>
      <c r="C1584" s="43" t="str">
        <f>(IF((COUNTBLANK(A1584))=1,"",(IF((COUNTBLANK($C$4))=1,"",(IF((VLOOKUP($C$4,'Name Concatenation'!$A$1721:$B$1722,2,FALSE))=1,(A1584&amp;" "&amp;B1584),(B1584&amp;", "&amp;A1584)))))))</f>
        <v/>
      </c>
    </row>
    <row r="1585" spans="1:3" x14ac:dyDescent="0.2">
      <c r="A1585" s="24"/>
      <c r="B1585" s="24"/>
      <c r="C1585" s="43" t="str">
        <f>(IF((COUNTBLANK(A1585))=1,"",(IF((COUNTBLANK($C$4))=1,"",(IF((VLOOKUP($C$4,'Name Concatenation'!$A$1721:$B$1722,2,FALSE))=1,(A1585&amp;" "&amp;B1585),(B1585&amp;", "&amp;A1585)))))))</f>
        <v/>
      </c>
    </row>
    <row r="1586" spans="1:3" x14ac:dyDescent="0.2">
      <c r="A1586" s="24"/>
      <c r="B1586" s="24"/>
      <c r="C1586" s="43" t="str">
        <f>(IF((COUNTBLANK(A1586))=1,"",(IF((COUNTBLANK($C$4))=1,"",(IF((VLOOKUP($C$4,'Name Concatenation'!$A$1721:$B$1722,2,FALSE))=1,(A1586&amp;" "&amp;B1586),(B1586&amp;", "&amp;A1586)))))))</f>
        <v/>
      </c>
    </row>
    <row r="1587" spans="1:3" x14ac:dyDescent="0.2">
      <c r="A1587" s="24"/>
      <c r="B1587" s="24"/>
      <c r="C1587" s="43" t="str">
        <f>(IF((COUNTBLANK(A1587))=1,"",(IF((COUNTBLANK($C$4))=1,"",(IF((VLOOKUP($C$4,'Name Concatenation'!$A$1721:$B$1722,2,FALSE))=1,(A1587&amp;" "&amp;B1587),(B1587&amp;", "&amp;A1587)))))))</f>
        <v/>
      </c>
    </row>
    <row r="1588" spans="1:3" x14ac:dyDescent="0.2">
      <c r="A1588" s="24"/>
      <c r="B1588" s="24"/>
      <c r="C1588" s="43" t="str">
        <f>(IF((COUNTBLANK(A1588))=1,"",(IF((COUNTBLANK($C$4))=1,"",(IF((VLOOKUP($C$4,'Name Concatenation'!$A$1721:$B$1722,2,FALSE))=1,(A1588&amp;" "&amp;B1588),(B1588&amp;", "&amp;A1588)))))))</f>
        <v/>
      </c>
    </row>
    <row r="1589" spans="1:3" x14ac:dyDescent="0.2">
      <c r="A1589" s="24"/>
      <c r="B1589" s="24"/>
      <c r="C1589" s="43" t="str">
        <f>(IF((COUNTBLANK(A1589))=1,"",(IF((COUNTBLANK($C$4))=1,"",(IF((VLOOKUP($C$4,'Name Concatenation'!$A$1721:$B$1722,2,FALSE))=1,(A1589&amp;" "&amp;B1589),(B1589&amp;", "&amp;A1589)))))))</f>
        <v/>
      </c>
    </row>
    <row r="1590" spans="1:3" x14ac:dyDescent="0.2">
      <c r="A1590" s="24"/>
      <c r="B1590" s="24"/>
      <c r="C1590" s="43" t="str">
        <f>(IF((COUNTBLANK(A1590))=1,"",(IF((COUNTBLANK($C$4))=1,"",(IF((VLOOKUP($C$4,'Name Concatenation'!$A$1721:$B$1722,2,FALSE))=1,(A1590&amp;" "&amp;B1590),(B1590&amp;", "&amp;A1590)))))))</f>
        <v/>
      </c>
    </row>
    <row r="1591" spans="1:3" x14ac:dyDescent="0.2">
      <c r="A1591" s="24"/>
      <c r="B1591" s="24"/>
      <c r="C1591" s="43" t="str">
        <f>(IF((COUNTBLANK(A1591))=1,"",(IF((COUNTBLANK($C$4))=1,"",(IF((VLOOKUP($C$4,'Name Concatenation'!$A$1721:$B$1722,2,FALSE))=1,(A1591&amp;" "&amp;B1591),(B1591&amp;", "&amp;A1591)))))))</f>
        <v/>
      </c>
    </row>
    <row r="1592" spans="1:3" x14ac:dyDescent="0.2">
      <c r="A1592" s="24"/>
      <c r="B1592" s="24"/>
      <c r="C1592" s="43" t="str">
        <f>(IF((COUNTBLANK(A1592))=1,"",(IF((COUNTBLANK($C$4))=1,"",(IF((VLOOKUP($C$4,'Name Concatenation'!$A$1721:$B$1722,2,FALSE))=1,(A1592&amp;" "&amp;B1592),(B1592&amp;", "&amp;A1592)))))))</f>
        <v/>
      </c>
    </row>
    <row r="1593" spans="1:3" x14ac:dyDescent="0.2">
      <c r="A1593" s="24"/>
      <c r="B1593" s="24"/>
      <c r="C1593" s="43" t="str">
        <f>(IF((COUNTBLANK(A1593))=1,"",(IF((COUNTBLANK($C$4))=1,"",(IF((VLOOKUP($C$4,'Name Concatenation'!$A$1721:$B$1722,2,FALSE))=1,(A1593&amp;" "&amp;B1593),(B1593&amp;", "&amp;A1593)))))))</f>
        <v/>
      </c>
    </row>
    <row r="1594" spans="1:3" x14ac:dyDescent="0.2">
      <c r="A1594" s="24"/>
      <c r="B1594" s="24"/>
      <c r="C1594" s="43" t="str">
        <f>(IF((COUNTBLANK(A1594))=1,"",(IF((COUNTBLANK($C$4))=1,"",(IF((VLOOKUP($C$4,'Name Concatenation'!$A$1721:$B$1722,2,FALSE))=1,(A1594&amp;" "&amp;B1594),(B1594&amp;", "&amp;A1594)))))))</f>
        <v/>
      </c>
    </row>
    <row r="1595" spans="1:3" x14ac:dyDescent="0.2">
      <c r="A1595" s="24"/>
      <c r="B1595" s="24"/>
      <c r="C1595" s="43" t="str">
        <f>(IF((COUNTBLANK(A1595))=1,"",(IF((COUNTBLANK($C$4))=1,"",(IF((VLOOKUP($C$4,'Name Concatenation'!$A$1721:$B$1722,2,FALSE))=1,(A1595&amp;" "&amp;B1595),(B1595&amp;", "&amp;A1595)))))))</f>
        <v/>
      </c>
    </row>
    <row r="1596" spans="1:3" x14ac:dyDescent="0.2">
      <c r="A1596" s="24"/>
      <c r="B1596" s="24"/>
      <c r="C1596" s="43" t="str">
        <f>(IF((COUNTBLANK(A1596))=1,"",(IF((COUNTBLANK($C$4))=1,"",(IF((VLOOKUP($C$4,'Name Concatenation'!$A$1721:$B$1722,2,FALSE))=1,(A1596&amp;" "&amp;B1596),(B1596&amp;", "&amp;A1596)))))))</f>
        <v/>
      </c>
    </row>
    <row r="1597" spans="1:3" x14ac:dyDescent="0.2">
      <c r="A1597" s="24"/>
      <c r="B1597" s="24"/>
      <c r="C1597" s="43" t="str">
        <f>(IF((COUNTBLANK(A1597))=1,"",(IF((COUNTBLANK($C$4))=1,"",(IF((VLOOKUP($C$4,'Name Concatenation'!$A$1721:$B$1722,2,FALSE))=1,(A1597&amp;" "&amp;B1597),(B1597&amp;", "&amp;A1597)))))))</f>
        <v/>
      </c>
    </row>
    <row r="1598" spans="1:3" x14ac:dyDescent="0.2">
      <c r="A1598" s="24"/>
      <c r="B1598" s="24"/>
      <c r="C1598" s="43" t="str">
        <f>(IF((COUNTBLANK(A1598))=1,"",(IF((COUNTBLANK($C$4))=1,"",(IF((VLOOKUP($C$4,'Name Concatenation'!$A$1721:$B$1722,2,FALSE))=1,(A1598&amp;" "&amp;B1598),(B1598&amp;", "&amp;A1598)))))))</f>
        <v/>
      </c>
    </row>
    <row r="1599" spans="1:3" x14ac:dyDescent="0.2">
      <c r="A1599" s="24"/>
      <c r="B1599" s="24"/>
      <c r="C1599" s="43" t="str">
        <f>(IF((COUNTBLANK(A1599))=1,"",(IF((COUNTBLANK($C$4))=1,"",(IF((VLOOKUP($C$4,'Name Concatenation'!$A$1721:$B$1722,2,FALSE))=1,(A1599&amp;" "&amp;B1599),(B1599&amp;", "&amp;A1599)))))))</f>
        <v/>
      </c>
    </row>
    <row r="1600" spans="1:3" x14ac:dyDescent="0.2">
      <c r="A1600" s="24"/>
      <c r="B1600" s="24"/>
      <c r="C1600" s="43" t="str">
        <f>(IF((COUNTBLANK(A1600))=1,"",(IF((COUNTBLANK($C$4))=1,"",(IF((VLOOKUP($C$4,'Name Concatenation'!$A$1721:$B$1722,2,FALSE))=1,(A1600&amp;" "&amp;B1600),(B1600&amp;", "&amp;A1600)))))))</f>
        <v/>
      </c>
    </row>
    <row r="1601" spans="1:3" x14ac:dyDescent="0.2">
      <c r="A1601" s="24"/>
      <c r="B1601" s="24"/>
      <c r="C1601" s="43" t="str">
        <f>(IF((COUNTBLANK(A1601))=1,"",(IF((COUNTBLANK($C$4))=1,"",(IF((VLOOKUP($C$4,'Name Concatenation'!$A$1721:$B$1722,2,FALSE))=1,(A1601&amp;" "&amp;B1601),(B1601&amp;", "&amp;A1601)))))))</f>
        <v/>
      </c>
    </row>
    <row r="1602" spans="1:3" x14ac:dyDescent="0.2">
      <c r="A1602" s="24"/>
      <c r="B1602" s="24"/>
      <c r="C1602" s="43" t="str">
        <f>(IF((COUNTBLANK(A1602))=1,"",(IF((COUNTBLANK($C$4))=1,"",(IF((VLOOKUP($C$4,'Name Concatenation'!$A$1721:$B$1722,2,FALSE))=1,(A1602&amp;" "&amp;B1602),(B1602&amp;", "&amp;A1602)))))))</f>
        <v/>
      </c>
    </row>
    <row r="1603" spans="1:3" x14ac:dyDescent="0.2">
      <c r="A1603" s="24"/>
      <c r="B1603" s="24"/>
      <c r="C1603" s="43" t="str">
        <f>(IF((COUNTBLANK(A1603))=1,"",(IF((COUNTBLANK($C$4))=1,"",(IF((VLOOKUP($C$4,'Name Concatenation'!$A$1721:$B$1722,2,FALSE))=1,(A1603&amp;" "&amp;B1603),(B1603&amp;", "&amp;A1603)))))))</f>
        <v/>
      </c>
    </row>
    <row r="1604" spans="1:3" x14ac:dyDescent="0.2">
      <c r="A1604" s="24"/>
      <c r="B1604" s="24"/>
      <c r="C1604" s="43" t="str">
        <f>(IF((COUNTBLANK(A1604))=1,"",(IF((COUNTBLANK($C$4))=1,"",(IF((VLOOKUP($C$4,'Name Concatenation'!$A$1721:$B$1722,2,FALSE))=1,(A1604&amp;" "&amp;B1604),(B1604&amp;", "&amp;A1604)))))))</f>
        <v/>
      </c>
    </row>
    <row r="1605" spans="1:3" x14ac:dyDescent="0.2">
      <c r="A1605" s="24"/>
      <c r="B1605" s="24"/>
      <c r="C1605" s="43" t="str">
        <f>(IF((COUNTBLANK(A1605))=1,"",(IF((COUNTBLANK($C$4))=1,"",(IF((VLOOKUP($C$4,'Name Concatenation'!$A$1721:$B$1722,2,FALSE))=1,(A1605&amp;" "&amp;B1605),(B1605&amp;", "&amp;A1605)))))))</f>
        <v/>
      </c>
    </row>
    <row r="1606" spans="1:3" x14ac:dyDescent="0.2">
      <c r="A1606" s="24"/>
      <c r="B1606" s="24"/>
      <c r="C1606" s="43" t="str">
        <f>(IF((COUNTBLANK(A1606))=1,"",(IF((COUNTBLANK($C$4))=1,"",(IF((VLOOKUP($C$4,'Name Concatenation'!$A$1721:$B$1722,2,FALSE))=1,(A1606&amp;" "&amp;B1606),(B1606&amp;", "&amp;A1606)))))))</f>
        <v/>
      </c>
    </row>
    <row r="1607" spans="1:3" x14ac:dyDescent="0.2">
      <c r="A1607" s="24"/>
      <c r="B1607" s="24"/>
      <c r="C1607" s="43" t="str">
        <f>(IF((COUNTBLANK(A1607))=1,"",(IF((COUNTBLANK($C$4))=1,"",(IF((VLOOKUP($C$4,'Name Concatenation'!$A$1721:$B$1722,2,FALSE))=1,(A1607&amp;" "&amp;B1607),(B1607&amp;", "&amp;A1607)))))))</f>
        <v/>
      </c>
    </row>
    <row r="1608" spans="1:3" x14ac:dyDescent="0.2">
      <c r="A1608" s="24"/>
      <c r="B1608" s="24"/>
      <c r="C1608" s="43" t="str">
        <f>(IF((COUNTBLANK(A1608))=1,"",(IF((COUNTBLANK($C$4))=1,"",(IF((VLOOKUP($C$4,'Name Concatenation'!$A$1721:$B$1722,2,FALSE))=1,(A1608&amp;" "&amp;B1608),(B1608&amp;", "&amp;A1608)))))))</f>
        <v/>
      </c>
    </row>
    <row r="1609" spans="1:3" x14ac:dyDescent="0.2">
      <c r="A1609" s="24"/>
      <c r="B1609" s="24"/>
      <c r="C1609" s="43" t="str">
        <f>(IF((COUNTBLANK(A1609))=1,"",(IF((COUNTBLANK($C$4))=1,"",(IF((VLOOKUP($C$4,'Name Concatenation'!$A$1721:$B$1722,2,FALSE))=1,(A1609&amp;" "&amp;B1609),(B1609&amp;", "&amp;A1609)))))))</f>
        <v/>
      </c>
    </row>
    <row r="1610" spans="1:3" x14ac:dyDescent="0.2">
      <c r="A1610" s="24"/>
      <c r="B1610" s="24"/>
      <c r="C1610" s="43" t="str">
        <f>(IF((COUNTBLANK(A1610))=1,"",(IF((COUNTBLANK($C$4))=1,"",(IF((VLOOKUP($C$4,'Name Concatenation'!$A$1721:$B$1722,2,FALSE))=1,(A1610&amp;" "&amp;B1610),(B1610&amp;", "&amp;A1610)))))))</f>
        <v/>
      </c>
    </row>
    <row r="1611" spans="1:3" x14ac:dyDescent="0.2">
      <c r="A1611" s="24"/>
      <c r="B1611" s="24"/>
      <c r="C1611" s="43" t="str">
        <f>(IF((COUNTBLANK(A1611))=1,"",(IF((COUNTBLANK($C$4))=1,"",(IF((VLOOKUP($C$4,'Name Concatenation'!$A$1721:$B$1722,2,FALSE))=1,(A1611&amp;" "&amp;B1611),(B1611&amp;", "&amp;A1611)))))))</f>
        <v/>
      </c>
    </row>
    <row r="1612" spans="1:3" x14ac:dyDescent="0.2">
      <c r="A1612" s="24"/>
      <c r="B1612" s="24"/>
      <c r="C1612" s="43" t="str">
        <f>(IF((COUNTBLANK(A1612))=1,"",(IF((COUNTBLANK($C$4))=1,"",(IF((VLOOKUP($C$4,'Name Concatenation'!$A$1721:$B$1722,2,FALSE))=1,(A1612&amp;" "&amp;B1612),(B1612&amp;", "&amp;A1612)))))))</f>
        <v/>
      </c>
    </row>
    <row r="1613" spans="1:3" x14ac:dyDescent="0.2">
      <c r="A1613" s="24"/>
      <c r="B1613" s="24"/>
      <c r="C1613" s="43" t="str">
        <f>(IF((COUNTBLANK(A1613))=1,"",(IF((COUNTBLANK($C$4))=1,"",(IF((VLOOKUP($C$4,'Name Concatenation'!$A$1721:$B$1722,2,FALSE))=1,(A1613&amp;" "&amp;B1613),(B1613&amp;", "&amp;A1613)))))))</f>
        <v/>
      </c>
    </row>
    <row r="1614" spans="1:3" x14ac:dyDescent="0.2">
      <c r="A1614" s="24"/>
      <c r="B1614" s="24"/>
      <c r="C1614" s="43" t="str">
        <f>(IF((COUNTBLANK(A1614))=1,"",(IF((COUNTBLANK($C$4))=1,"",(IF((VLOOKUP($C$4,'Name Concatenation'!$A$1721:$B$1722,2,FALSE))=1,(A1614&amp;" "&amp;B1614),(B1614&amp;", "&amp;A1614)))))))</f>
        <v/>
      </c>
    </row>
    <row r="1615" spans="1:3" x14ac:dyDescent="0.2">
      <c r="A1615" s="24"/>
      <c r="B1615" s="24"/>
      <c r="C1615" s="43" t="str">
        <f>(IF((COUNTBLANK(A1615))=1,"",(IF((COUNTBLANK($C$4))=1,"",(IF((VLOOKUP($C$4,'Name Concatenation'!$A$1721:$B$1722,2,FALSE))=1,(A1615&amp;" "&amp;B1615),(B1615&amp;", "&amp;A1615)))))))</f>
        <v/>
      </c>
    </row>
    <row r="1616" spans="1:3" x14ac:dyDescent="0.2">
      <c r="A1616" s="24"/>
      <c r="B1616" s="24"/>
      <c r="C1616" s="43" t="str">
        <f>(IF((COUNTBLANK(A1616))=1,"",(IF((COUNTBLANK($C$4))=1,"",(IF((VLOOKUP($C$4,'Name Concatenation'!$A$1721:$B$1722,2,FALSE))=1,(A1616&amp;" "&amp;B1616),(B1616&amp;", "&amp;A1616)))))))</f>
        <v/>
      </c>
    </row>
    <row r="1617" spans="1:3" x14ac:dyDescent="0.2">
      <c r="A1617" s="24"/>
      <c r="B1617" s="24"/>
      <c r="C1617" s="43" t="str">
        <f>(IF((COUNTBLANK(A1617))=1,"",(IF((COUNTBLANK($C$4))=1,"",(IF((VLOOKUP($C$4,'Name Concatenation'!$A$1721:$B$1722,2,FALSE))=1,(A1617&amp;" "&amp;B1617),(B1617&amp;", "&amp;A1617)))))))</f>
        <v/>
      </c>
    </row>
    <row r="1618" spans="1:3" x14ac:dyDescent="0.2">
      <c r="A1618" s="24"/>
      <c r="B1618" s="24"/>
      <c r="C1618" s="43" t="str">
        <f>(IF((COUNTBLANK(A1618))=1,"",(IF((COUNTBLANK($C$4))=1,"",(IF((VLOOKUP($C$4,'Name Concatenation'!$A$1721:$B$1722,2,FALSE))=1,(A1618&amp;" "&amp;B1618),(B1618&amp;", "&amp;A1618)))))))</f>
        <v/>
      </c>
    </row>
    <row r="1619" spans="1:3" x14ac:dyDescent="0.2">
      <c r="A1619" s="24"/>
      <c r="B1619" s="24"/>
      <c r="C1619" s="43" t="str">
        <f>(IF((COUNTBLANK(A1619))=1,"",(IF((COUNTBLANK($C$4))=1,"",(IF((VLOOKUP($C$4,'Name Concatenation'!$A$1721:$B$1722,2,FALSE))=1,(A1619&amp;" "&amp;B1619),(B1619&amp;", "&amp;A1619)))))))</f>
        <v/>
      </c>
    </row>
    <row r="1620" spans="1:3" x14ac:dyDescent="0.2">
      <c r="A1620" s="24"/>
      <c r="B1620" s="24"/>
      <c r="C1620" s="43" t="str">
        <f>(IF((COUNTBLANK(A1620))=1,"",(IF((COUNTBLANK($C$4))=1,"",(IF((VLOOKUP($C$4,'Name Concatenation'!$A$1721:$B$1722,2,FALSE))=1,(A1620&amp;" "&amp;B1620),(B1620&amp;", "&amp;A1620)))))))</f>
        <v/>
      </c>
    </row>
    <row r="1621" spans="1:3" x14ac:dyDescent="0.2">
      <c r="A1621" s="24"/>
      <c r="B1621" s="24"/>
      <c r="C1621" s="43" t="str">
        <f>(IF((COUNTBLANK(A1621))=1,"",(IF((COUNTBLANK($C$4))=1,"",(IF((VLOOKUP($C$4,'Name Concatenation'!$A$1721:$B$1722,2,FALSE))=1,(A1621&amp;" "&amp;B1621),(B1621&amp;", "&amp;A1621)))))))</f>
        <v/>
      </c>
    </row>
    <row r="1622" spans="1:3" x14ac:dyDescent="0.2">
      <c r="A1622" s="24"/>
      <c r="B1622" s="24"/>
      <c r="C1622" s="43" t="str">
        <f>(IF((COUNTBLANK(A1622))=1,"",(IF((COUNTBLANK($C$4))=1,"",(IF((VLOOKUP($C$4,'Name Concatenation'!$A$1721:$B$1722,2,FALSE))=1,(A1622&amp;" "&amp;B1622),(B1622&amp;", "&amp;A1622)))))))</f>
        <v/>
      </c>
    </row>
    <row r="1623" spans="1:3" x14ac:dyDescent="0.2">
      <c r="A1623" s="24"/>
      <c r="B1623" s="24"/>
      <c r="C1623" s="43" t="str">
        <f>(IF((COUNTBLANK(A1623))=1,"",(IF((COUNTBLANK($C$4))=1,"",(IF((VLOOKUP($C$4,'Name Concatenation'!$A$1721:$B$1722,2,FALSE))=1,(A1623&amp;" "&amp;B1623),(B1623&amp;", "&amp;A1623)))))))</f>
        <v/>
      </c>
    </row>
    <row r="1624" spans="1:3" x14ac:dyDescent="0.2">
      <c r="A1624" s="24"/>
      <c r="B1624" s="24"/>
      <c r="C1624" s="43" t="str">
        <f>(IF((COUNTBLANK(A1624))=1,"",(IF((COUNTBLANK($C$4))=1,"",(IF((VLOOKUP($C$4,'Name Concatenation'!$A$1721:$B$1722,2,FALSE))=1,(A1624&amp;" "&amp;B1624),(B1624&amp;", "&amp;A1624)))))))</f>
        <v/>
      </c>
    </row>
    <row r="1625" spans="1:3" x14ac:dyDescent="0.2">
      <c r="A1625" s="24"/>
      <c r="B1625" s="24"/>
      <c r="C1625" s="43" t="str">
        <f>(IF((COUNTBLANK(A1625))=1,"",(IF((COUNTBLANK($C$4))=1,"",(IF((VLOOKUP($C$4,'Name Concatenation'!$A$1721:$B$1722,2,FALSE))=1,(A1625&amp;" "&amp;B1625),(B1625&amp;", "&amp;A1625)))))))</f>
        <v/>
      </c>
    </row>
    <row r="1626" spans="1:3" x14ac:dyDescent="0.2">
      <c r="A1626" s="24"/>
      <c r="B1626" s="24"/>
      <c r="C1626" s="43" t="str">
        <f>(IF((COUNTBLANK(A1626))=1,"",(IF((COUNTBLANK($C$4))=1,"",(IF((VLOOKUP($C$4,'Name Concatenation'!$A$1721:$B$1722,2,FALSE))=1,(A1626&amp;" "&amp;B1626),(B1626&amp;", "&amp;A1626)))))))</f>
        <v/>
      </c>
    </row>
    <row r="1627" spans="1:3" x14ac:dyDescent="0.2">
      <c r="A1627" s="24"/>
      <c r="B1627" s="24"/>
      <c r="C1627" s="43" t="str">
        <f>(IF((COUNTBLANK(A1627))=1,"",(IF((COUNTBLANK($C$4))=1,"",(IF((VLOOKUP($C$4,'Name Concatenation'!$A$1721:$B$1722,2,FALSE))=1,(A1627&amp;" "&amp;B1627),(B1627&amp;", "&amp;A1627)))))))</f>
        <v/>
      </c>
    </row>
    <row r="1628" spans="1:3" x14ac:dyDescent="0.2">
      <c r="A1628" s="24"/>
      <c r="B1628" s="24"/>
      <c r="C1628" s="43" t="str">
        <f>(IF((COUNTBLANK(A1628))=1,"",(IF((COUNTBLANK($C$4))=1,"",(IF((VLOOKUP($C$4,'Name Concatenation'!$A$1721:$B$1722,2,FALSE))=1,(A1628&amp;" "&amp;B1628),(B1628&amp;", "&amp;A1628)))))))</f>
        <v/>
      </c>
    </row>
    <row r="1629" spans="1:3" x14ac:dyDescent="0.2">
      <c r="A1629" s="24"/>
      <c r="B1629" s="24"/>
      <c r="C1629" s="43" t="str">
        <f>(IF((COUNTBLANK(A1629))=1,"",(IF((COUNTBLANK($C$4))=1,"",(IF((VLOOKUP($C$4,'Name Concatenation'!$A$1721:$B$1722,2,FALSE))=1,(A1629&amp;" "&amp;B1629),(B1629&amp;", "&amp;A1629)))))))</f>
        <v/>
      </c>
    </row>
    <row r="1630" spans="1:3" x14ac:dyDescent="0.2">
      <c r="A1630" s="24"/>
      <c r="B1630" s="24"/>
      <c r="C1630" s="43" t="str">
        <f>(IF((COUNTBLANK(A1630))=1,"",(IF((COUNTBLANK($C$4))=1,"",(IF((VLOOKUP($C$4,'Name Concatenation'!$A$1721:$B$1722,2,FALSE))=1,(A1630&amp;" "&amp;B1630),(B1630&amp;", "&amp;A1630)))))))</f>
        <v/>
      </c>
    </row>
    <row r="1631" spans="1:3" x14ac:dyDescent="0.2">
      <c r="A1631" s="24"/>
      <c r="B1631" s="24"/>
      <c r="C1631" s="43" t="str">
        <f>(IF((COUNTBLANK(A1631))=1,"",(IF((COUNTBLANK($C$4))=1,"",(IF((VLOOKUP($C$4,'Name Concatenation'!$A$1721:$B$1722,2,FALSE))=1,(A1631&amp;" "&amp;B1631),(B1631&amp;", "&amp;A1631)))))))</f>
        <v/>
      </c>
    </row>
    <row r="1632" spans="1:3" x14ac:dyDescent="0.2">
      <c r="A1632" s="24"/>
      <c r="B1632" s="24"/>
      <c r="C1632" s="43" t="str">
        <f>(IF((COUNTBLANK(A1632))=1,"",(IF((COUNTBLANK($C$4))=1,"",(IF((VLOOKUP($C$4,'Name Concatenation'!$A$1721:$B$1722,2,FALSE))=1,(A1632&amp;" "&amp;B1632),(B1632&amp;", "&amp;A1632)))))))</f>
        <v/>
      </c>
    </row>
    <row r="1633" spans="1:3" x14ac:dyDescent="0.2">
      <c r="A1633" s="24"/>
      <c r="B1633" s="24"/>
      <c r="C1633" s="43" t="str">
        <f>(IF((COUNTBLANK(A1633))=1,"",(IF((COUNTBLANK($C$4))=1,"",(IF((VLOOKUP($C$4,'Name Concatenation'!$A$1721:$B$1722,2,FALSE))=1,(A1633&amp;" "&amp;B1633),(B1633&amp;", "&amp;A1633)))))))</f>
        <v/>
      </c>
    </row>
    <row r="1634" spans="1:3" x14ac:dyDescent="0.2">
      <c r="A1634" s="24"/>
      <c r="B1634" s="24"/>
      <c r="C1634" s="43" t="str">
        <f>(IF((COUNTBLANK(A1634))=1,"",(IF((COUNTBLANK($C$4))=1,"",(IF((VLOOKUP($C$4,'Name Concatenation'!$A$1721:$B$1722,2,FALSE))=1,(A1634&amp;" "&amp;B1634),(B1634&amp;", "&amp;A1634)))))))</f>
        <v/>
      </c>
    </row>
    <row r="1635" spans="1:3" x14ac:dyDescent="0.2">
      <c r="A1635" s="24"/>
      <c r="B1635" s="24"/>
      <c r="C1635" s="43" t="str">
        <f>(IF((COUNTBLANK(A1635))=1,"",(IF((COUNTBLANK($C$4))=1,"",(IF((VLOOKUP($C$4,'Name Concatenation'!$A$1721:$B$1722,2,FALSE))=1,(A1635&amp;" "&amp;B1635),(B1635&amp;", "&amp;A1635)))))))</f>
        <v/>
      </c>
    </row>
    <row r="1636" spans="1:3" x14ac:dyDescent="0.2">
      <c r="A1636" s="24"/>
      <c r="B1636" s="24"/>
      <c r="C1636" s="43" t="str">
        <f>(IF((COUNTBLANK(A1636))=1,"",(IF((COUNTBLANK($C$4))=1,"",(IF((VLOOKUP($C$4,'Name Concatenation'!$A$1721:$B$1722,2,FALSE))=1,(A1636&amp;" "&amp;B1636),(B1636&amp;", "&amp;A1636)))))))</f>
        <v/>
      </c>
    </row>
    <row r="1637" spans="1:3" x14ac:dyDescent="0.2">
      <c r="A1637" s="24"/>
      <c r="B1637" s="24"/>
      <c r="C1637" s="43" t="str">
        <f>(IF((COUNTBLANK(A1637))=1,"",(IF((COUNTBLANK($C$4))=1,"",(IF((VLOOKUP($C$4,'Name Concatenation'!$A$1721:$B$1722,2,FALSE))=1,(A1637&amp;" "&amp;B1637),(B1637&amp;", "&amp;A1637)))))))</f>
        <v/>
      </c>
    </row>
    <row r="1638" spans="1:3" x14ac:dyDescent="0.2">
      <c r="A1638" s="24"/>
      <c r="B1638" s="24"/>
      <c r="C1638" s="43" t="str">
        <f>(IF((COUNTBLANK(A1638))=1,"",(IF((COUNTBLANK($C$4))=1,"",(IF((VLOOKUP($C$4,'Name Concatenation'!$A$1721:$B$1722,2,FALSE))=1,(A1638&amp;" "&amp;B1638),(B1638&amp;", "&amp;A1638)))))))</f>
        <v/>
      </c>
    </row>
    <row r="1639" spans="1:3" x14ac:dyDescent="0.2">
      <c r="A1639" s="24"/>
      <c r="B1639" s="24"/>
      <c r="C1639" s="43" t="str">
        <f>(IF((COUNTBLANK(A1639))=1,"",(IF((COUNTBLANK($C$4))=1,"",(IF((VLOOKUP($C$4,'Name Concatenation'!$A$1721:$B$1722,2,FALSE))=1,(A1639&amp;" "&amp;B1639),(B1639&amp;", "&amp;A1639)))))))</f>
        <v/>
      </c>
    </row>
    <row r="1640" spans="1:3" x14ac:dyDescent="0.2">
      <c r="A1640" s="24"/>
      <c r="B1640" s="24"/>
      <c r="C1640" s="43" t="str">
        <f>(IF((COUNTBLANK(A1640))=1,"",(IF((COUNTBLANK($C$4))=1,"",(IF((VLOOKUP($C$4,'Name Concatenation'!$A$1721:$B$1722,2,FALSE))=1,(A1640&amp;" "&amp;B1640),(B1640&amp;", "&amp;A1640)))))))</f>
        <v/>
      </c>
    </row>
    <row r="1641" spans="1:3" x14ac:dyDescent="0.2">
      <c r="A1641" s="24"/>
      <c r="B1641" s="24"/>
      <c r="C1641" s="43" t="str">
        <f>(IF((COUNTBLANK(A1641))=1,"",(IF((COUNTBLANK($C$4))=1,"",(IF((VLOOKUP($C$4,'Name Concatenation'!$A$1721:$B$1722,2,FALSE))=1,(A1641&amp;" "&amp;B1641),(B1641&amp;", "&amp;A1641)))))))</f>
        <v/>
      </c>
    </row>
    <row r="1642" spans="1:3" x14ac:dyDescent="0.2">
      <c r="A1642" s="24"/>
      <c r="B1642" s="24"/>
      <c r="C1642" s="43" t="str">
        <f>(IF((COUNTBLANK(A1642))=1,"",(IF((COUNTBLANK($C$4))=1,"",(IF((VLOOKUP($C$4,'Name Concatenation'!$A$1721:$B$1722,2,FALSE))=1,(A1642&amp;" "&amp;B1642),(B1642&amp;", "&amp;A1642)))))))</f>
        <v/>
      </c>
    </row>
    <row r="1643" spans="1:3" x14ac:dyDescent="0.2">
      <c r="A1643" s="24"/>
      <c r="B1643" s="24"/>
      <c r="C1643" s="43" t="str">
        <f>(IF((COUNTBLANK(A1643))=1,"",(IF((COUNTBLANK($C$4))=1,"",(IF((VLOOKUP($C$4,'Name Concatenation'!$A$1721:$B$1722,2,FALSE))=1,(A1643&amp;" "&amp;B1643),(B1643&amp;", "&amp;A1643)))))))</f>
        <v/>
      </c>
    </row>
    <row r="1644" spans="1:3" x14ac:dyDescent="0.2">
      <c r="A1644" s="24"/>
      <c r="B1644" s="24"/>
      <c r="C1644" s="43" t="str">
        <f>(IF((COUNTBLANK(A1644))=1,"",(IF((COUNTBLANK($C$4))=1,"",(IF((VLOOKUP($C$4,'Name Concatenation'!$A$1721:$B$1722,2,FALSE))=1,(A1644&amp;" "&amp;B1644),(B1644&amp;", "&amp;A1644)))))))</f>
        <v/>
      </c>
    </row>
    <row r="1645" spans="1:3" x14ac:dyDescent="0.2">
      <c r="A1645" s="24"/>
      <c r="B1645" s="24"/>
      <c r="C1645" s="43" t="str">
        <f>(IF((COUNTBLANK(A1645))=1,"",(IF((COUNTBLANK($C$4))=1,"",(IF((VLOOKUP($C$4,'Name Concatenation'!$A$1721:$B$1722,2,FALSE))=1,(A1645&amp;" "&amp;B1645),(B1645&amp;", "&amp;A1645)))))))</f>
        <v/>
      </c>
    </row>
    <row r="1646" spans="1:3" x14ac:dyDescent="0.2">
      <c r="A1646" s="24"/>
      <c r="B1646" s="24"/>
      <c r="C1646" s="43" t="str">
        <f>(IF((COUNTBLANK(A1646))=1,"",(IF((COUNTBLANK($C$4))=1,"",(IF((VLOOKUP($C$4,'Name Concatenation'!$A$1721:$B$1722,2,FALSE))=1,(A1646&amp;" "&amp;B1646),(B1646&amp;", "&amp;A1646)))))))</f>
        <v/>
      </c>
    </row>
    <row r="1647" spans="1:3" x14ac:dyDescent="0.2">
      <c r="A1647" s="24"/>
      <c r="B1647" s="24"/>
      <c r="C1647" s="43" t="str">
        <f>(IF((COUNTBLANK(A1647))=1,"",(IF((COUNTBLANK($C$4))=1,"",(IF((VLOOKUP($C$4,'Name Concatenation'!$A$1721:$B$1722,2,FALSE))=1,(A1647&amp;" "&amp;B1647),(B1647&amp;", "&amp;A1647)))))))</f>
        <v/>
      </c>
    </row>
    <row r="1648" spans="1:3" x14ac:dyDescent="0.2">
      <c r="A1648" s="24"/>
      <c r="B1648" s="24"/>
      <c r="C1648" s="43" t="str">
        <f>(IF((COUNTBLANK(A1648))=1,"",(IF((COUNTBLANK($C$4))=1,"",(IF((VLOOKUP($C$4,'Name Concatenation'!$A$1721:$B$1722,2,FALSE))=1,(A1648&amp;" "&amp;B1648),(B1648&amp;", "&amp;A1648)))))))</f>
        <v/>
      </c>
    </row>
    <row r="1649" spans="1:3" x14ac:dyDescent="0.2">
      <c r="A1649" s="24"/>
      <c r="B1649" s="24"/>
      <c r="C1649" s="43" t="str">
        <f>(IF((COUNTBLANK(A1649))=1,"",(IF((COUNTBLANK($C$4))=1,"",(IF((VLOOKUP($C$4,'Name Concatenation'!$A$1721:$B$1722,2,FALSE))=1,(A1649&amp;" "&amp;B1649),(B1649&amp;", "&amp;A1649)))))))</f>
        <v/>
      </c>
    </row>
    <row r="1650" spans="1:3" x14ac:dyDescent="0.2">
      <c r="A1650" s="24"/>
      <c r="B1650" s="24"/>
      <c r="C1650" s="43" t="str">
        <f>(IF((COUNTBLANK(A1650))=1,"",(IF((COUNTBLANK($C$4))=1,"",(IF((VLOOKUP($C$4,'Name Concatenation'!$A$1721:$B$1722,2,FALSE))=1,(A1650&amp;" "&amp;B1650),(B1650&amp;", "&amp;A1650)))))))</f>
        <v/>
      </c>
    </row>
    <row r="1651" spans="1:3" x14ac:dyDescent="0.2">
      <c r="A1651" s="24"/>
      <c r="B1651" s="24"/>
      <c r="C1651" s="43" t="str">
        <f>(IF((COUNTBLANK(A1651))=1,"",(IF((COUNTBLANK($C$4))=1,"",(IF((VLOOKUP($C$4,'Name Concatenation'!$A$1721:$B$1722,2,FALSE))=1,(A1651&amp;" "&amp;B1651),(B1651&amp;", "&amp;A1651)))))))</f>
        <v/>
      </c>
    </row>
    <row r="1652" spans="1:3" x14ac:dyDescent="0.2">
      <c r="A1652" s="24"/>
      <c r="B1652" s="24"/>
      <c r="C1652" s="43" t="str">
        <f>(IF((COUNTBLANK(A1652))=1,"",(IF((COUNTBLANK($C$4))=1,"",(IF((VLOOKUP($C$4,'Name Concatenation'!$A$1721:$B$1722,2,FALSE))=1,(A1652&amp;" "&amp;B1652),(B1652&amp;", "&amp;A1652)))))))</f>
        <v/>
      </c>
    </row>
    <row r="1653" spans="1:3" x14ac:dyDescent="0.2">
      <c r="A1653" s="24"/>
      <c r="B1653" s="24"/>
      <c r="C1653" s="43" t="str">
        <f>(IF((COUNTBLANK(A1653))=1,"",(IF((COUNTBLANK($C$4))=1,"",(IF((VLOOKUP($C$4,'Name Concatenation'!$A$1721:$B$1722,2,FALSE))=1,(A1653&amp;" "&amp;B1653),(B1653&amp;", "&amp;A1653)))))))</f>
        <v/>
      </c>
    </row>
    <row r="1654" spans="1:3" x14ac:dyDescent="0.2">
      <c r="A1654" s="24"/>
      <c r="B1654" s="24"/>
      <c r="C1654" s="43" t="str">
        <f>(IF((COUNTBLANK(A1654))=1,"",(IF((COUNTBLANK($C$4))=1,"",(IF((VLOOKUP($C$4,'Name Concatenation'!$A$1721:$B$1722,2,FALSE))=1,(A1654&amp;" "&amp;B1654),(B1654&amp;", "&amp;A1654)))))))</f>
        <v/>
      </c>
    </row>
    <row r="1655" spans="1:3" x14ac:dyDescent="0.2">
      <c r="A1655" s="24"/>
      <c r="B1655" s="24"/>
      <c r="C1655" s="43" t="str">
        <f>(IF((COUNTBLANK(A1655))=1,"",(IF((COUNTBLANK($C$4))=1,"",(IF((VLOOKUP($C$4,'Name Concatenation'!$A$1721:$B$1722,2,FALSE))=1,(A1655&amp;" "&amp;B1655),(B1655&amp;", "&amp;A1655)))))))</f>
        <v/>
      </c>
    </row>
    <row r="1656" spans="1:3" x14ac:dyDescent="0.2">
      <c r="A1656" s="24"/>
      <c r="B1656" s="24"/>
      <c r="C1656" s="43" t="str">
        <f>(IF((COUNTBLANK(A1656))=1,"",(IF((COUNTBLANK($C$4))=1,"",(IF((VLOOKUP($C$4,'Name Concatenation'!$A$1721:$B$1722,2,FALSE))=1,(A1656&amp;" "&amp;B1656),(B1656&amp;", "&amp;A1656)))))))</f>
        <v/>
      </c>
    </row>
    <row r="1657" spans="1:3" x14ac:dyDescent="0.2">
      <c r="A1657" s="24"/>
      <c r="B1657" s="24"/>
      <c r="C1657" s="43" t="str">
        <f>(IF((COUNTBLANK(A1657))=1,"",(IF((COUNTBLANK($C$4))=1,"",(IF((VLOOKUP($C$4,'Name Concatenation'!$A$1721:$B$1722,2,FALSE))=1,(A1657&amp;" "&amp;B1657),(B1657&amp;", "&amp;A1657)))))))</f>
        <v/>
      </c>
    </row>
    <row r="1658" spans="1:3" x14ac:dyDescent="0.2">
      <c r="A1658" s="24"/>
      <c r="B1658" s="24"/>
      <c r="C1658" s="43" t="str">
        <f>(IF((COUNTBLANK(A1658))=1,"",(IF((COUNTBLANK($C$4))=1,"",(IF((VLOOKUP($C$4,'Name Concatenation'!$A$1721:$B$1722,2,FALSE))=1,(A1658&amp;" "&amp;B1658),(B1658&amp;", "&amp;A1658)))))))</f>
        <v/>
      </c>
    </row>
    <row r="1659" spans="1:3" x14ac:dyDescent="0.2">
      <c r="A1659" s="24"/>
      <c r="B1659" s="24"/>
      <c r="C1659" s="43" t="str">
        <f>(IF((COUNTBLANK(A1659))=1,"",(IF((COUNTBLANK($C$4))=1,"",(IF((VLOOKUP($C$4,'Name Concatenation'!$A$1721:$B$1722,2,FALSE))=1,(A1659&amp;" "&amp;B1659),(B1659&amp;", "&amp;A1659)))))))</f>
        <v/>
      </c>
    </row>
    <row r="1660" spans="1:3" x14ac:dyDescent="0.2">
      <c r="A1660" s="24"/>
      <c r="B1660" s="24"/>
      <c r="C1660" s="43" t="str">
        <f>(IF((COUNTBLANK(A1660))=1,"",(IF((COUNTBLANK($C$4))=1,"",(IF((VLOOKUP($C$4,'Name Concatenation'!$A$1721:$B$1722,2,FALSE))=1,(A1660&amp;" "&amp;B1660),(B1660&amp;", "&amp;A1660)))))))</f>
        <v/>
      </c>
    </row>
    <row r="1661" spans="1:3" x14ac:dyDescent="0.2">
      <c r="A1661" s="24"/>
      <c r="B1661" s="24"/>
      <c r="C1661" s="43" t="str">
        <f>(IF((COUNTBLANK(A1661))=1,"",(IF((COUNTBLANK($C$4))=1,"",(IF((VLOOKUP($C$4,'Name Concatenation'!$A$1721:$B$1722,2,FALSE))=1,(A1661&amp;" "&amp;B1661),(B1661&amp;", "&amp;A1661)))))))</f>
        <v/>
      </c>
    </row>
    <row r="1662" spans="1:3" x14ac:dyDescent="0.2">
      <c r="A1662" s="24"/>
      <c r="B1662" s="24"/>
      <c r="C1662" s="43" t="str">
        <f>(IF((COUNTBLANK(A1662))=1,"",(IF((COUNTBLANK($C$4))=1,"",(IF((VLOOKUP($C$4,'Name Concatenation'!$A$1721:$B$1722,2,FALSE))=1,(A1662&amp;" "&amp;B1662),(B1662&amp;", "&amp;A1662)))))))</f>
        <v/>
      </c>
    </row>
    <row r="1663" spans="1:3" x14ac:dyDescent="0.2">
      <c r="A1663" s="24"/>
      <c r="B1663" s="24"/>
      <c r="C1663" s="43" t="str">
        <f>(IF((COUNTBLANK(A1663))=1,"",(IF((COUNTBLANK($C$4))=1,"",(IF((VLOOKUP($C$4,'Name Concatenation'!$A$1721:$B$1722,2,FALSE))=1,(A1663&amp;" "&amp;B1663),(B1663&amp;", "&amp;A1663)))))))</f>
        <v/>
      </c>
    </row>
    <row r="1664" spans="1:3" x14ac:dyDescent="0.2">
      <c r="A1664" s="24"/>
      <c r="B1664" s="24"/>
      <c r="C1664" s="43" t="str">
        <f>(IF((COUNTBLANK(A1664))=1,"",(IF((COUNTBLANK($C$4))=1,"",(IF((VLOOKUP($C$4,'Name Concatenation'!$A$1721:$B$1722,2,FALSE))=1,(A1664&amp;" "&amp;B1664),(B1664&amp;", "&amp;A1664)))))))</f>
        <v/>
      </c>
    </row>
    <row r="1665" spans="1:3" x14ac:dyDescent="0.2">
      <c r="A1665" s="24"/>
      <c r="B1665" s="24"/>
      <c r="C1665" s="43" t="str">
        <f>(IF((COUNTBLANK(A1665))=1,"",(IF((COUNTBLANK($C$4))=1,"",(IF((VLOOKUP($C$4,'Name Concatenation'!$A$1721:$B$1722,2,FALSE))=1,(A1665&amp;" "&amp;B1665),(B1665&amp;", "&amp;A1665)))))))</f>
        <v/>
      </c>
    </row>
    <row r="1666" spans="1:3" x14ac:dyDescent="0.2">
      <c r="A1666" s="24"/>
      <c r="B1666" s="24"/>
      <c r="C1666" s="43" t="str">
        <f>(IF((COUNTBLANK(A1666))=1,"",(IF((COUNTBLANK($C$4))=1,"",(IF((VLOOKUP($C$4,'Name Concatenation'!$A$1721:$B$1722,2,FALSE))=1,(A1666&amp;" "&amp;B1666),(B1666&amp;", "&amp;A1666)))))))</f>
        <v/>
      </c>
    </row>
    <row r="1667" spans="1:3" x14ac:dyDescent="0.2">
      <c r="A1667" s="24"/>
      <c r="B1667" s="24"/>
      <c r="C1667" s="43" t="str">
        <f>(IF((COUNTBLANK(A1667))=1,"",(IF((COUNTBLANK($C$4))=1,"",(IF((VLOOKUP($C$4,'Name Concatenation'!$A$1721:$B$1722,2,FALSE))=1,(A1667&amp;" "&amp;B1667),(B1667&amp;", "&amp;A1667)))))))</f>
        <v/>
      </c>
    </row>
    <row r="1668" spans="1:3" x14ac:dyDescent="0.2">
      <c r="A1668" s="24"/>
      <c r="B1668" s="24"/>
      <c r="C1668" s="43" t="str">
        <f>(IF((COUNTBLANK(A1668))=1,"",(IF((COUNTBLANK($C$4))=1,"",(IF((VLOOKUP($C$4,'Name Concatenation'!$A$1721:$B$1722,2,FALSE))=1,(A1668&amp;" "&amp;B1668),(B1668&amp;", "&amp;A1668)))))))</f>
        <v/>
      </c>
    </row>
    <row r="1669" spans="1:3" x14ac:dyDescent="0.2">
      <c r="A1669" s="24"/>
      <c r="B1669" s="24"/>
      <c r="C1669" s="43" t="str">
        <f>(IF((COUNTBLANK(A1669))=1,"",(IF((COUNTBLANK($C$4))=1,"",(IF((VLOOKUP($C$4,'Name Concatenation'!$A$1721:$B$1722,2,FALSE))=1,(A1669&amp;" "&amp;B1669),(B1669&amp;", "&amp;A1669)))))))</f>
        <v/>
      </c>
    </row>
    <row r="1670" spans="1:3" x14ac:dyDescent="0.2">
      <c r="A1670" s="24"/>
      <c r="B1670" s="24"/>
      <c r="C1670" s="43" t="str">
        <f>(IF((COUNTBLANK(A1670))=1,"",(IF((COUNTBLANK($C$4))=1,"",(IF((VLOOKUP($C$4,'Name Concatenation'!$A$1721:$B$1722,2,FALSE))=1,(A1670&amp;" "&amp;B1670),(B1670&amp;", "&amp;A1670)))))))</f>
        <v/>
      </c>
    </row>
    <row r="1671" spans="1:3" x14ac:dyDescent="0.2">
      <c r="A1671" s="24"/>
      <c r="B1671" s="24"/>
      <c r="C1671" s="43" t="str">
        <f>(IF((COUNTBLANK(A1671))=1,"",(IF((COUNTBLANK($C$4))=1,"",(IF((VLOOKUP($C$4,'Name Concatenation'!$A$1721:$B$1722,2,FALSE))=1,(A1671&amp;" "&amp;B1671),(B1671&amp;", "&amp;A1671)))))))</f>
        <v/>
      </c>
    </row>
    <row r="1672" spans="1:3" x14ac:dyDescent="0.2">
      <c r="A1672" s="24"/>
      <c r="B1672" s="24"/>
      <c r="C1672" s="43" t="str">
        <f>(IF((COUNTBLANK(A1672))=1,"",(IF((COUNTBLANK($C$4))=1,"",(IF((VLOOKUP($C$4,'Name Concatenation'!$A$1721:$B$1722,2,FALSE))=1,(A1672&amp;" "&amp;B1672),(B1672&amp;", "&amp;A1672)))))))</f>
        <v/>
      </c>
    </row>
    <row r="1673" spans="1:3" x14ac:dyDescent="0.2">
      <c r="A1673" s="24"/>
      <c r="B1673" s="24"/>
      <c r="C1673" s="43" t="str">
        <f>(IF((COUNTBLANK(A1673))=1,"",(IF((COUNTBLANK($C$4))=1,"",(IF((VLOOKUP($C$4,'Name Concatenation'!$A$1721:$B$1722,2,FALSE))=1,(A1673&amp;" "&amp;B1673),(B1673&amp;", "&amp;A1673)))))))</f>
        <v/>
      </c>
    </row>
    <row r="1674" spans="1:3" x14ac:dyDescent="0.2">
      <c r="A1674" s="24"/>
      <c r="B1674" s="24"/>
      <c r="C1674" s="43" t="str">
        <f>(IF((COUNTBLANK(A1674))=1,"",(IF((COUNTBLANK($C$4))=1,"",(IF((VLOOKUP($C$4,'Name Concatenation'!$A$1721:$B$1722,2,FALSE))=1,(A1674&amp;" "&amp;B1674),(B1674&amp;", "&amp;A1674)))))))</f>
        <v/>
      </c>
    </row>
    <row r="1675" spans="1:3" x14ac:dyDescent="0.2">
      <c r="A1675" s="24"/>
      <c r="B1675" s="24"/>
      <c r="C1675" s="43" t="str">
        <f>(IF((COUNTBLANK(A1675))=1,"",(IF((COUNTBLANK($C$4))=1,"",(IF((VLOOKUP($C$4,'Name Concatenation'!$A$1721:$B$1722,2,FALSE))=1,(A1675&amp;" "&amp;B1675),(B1675&amp;", "&amp;A1675)))))))</f>
        <v/>
      </c>
    </row>
    <row r="1676" spans="1:3" x14ac:dyDescent="0.2">
      <c r="A1676" s="24"/>
      <c r="B1676" s="24"/>
      <c r="C1676" s="43" t="str">
        <f>(IF((COUNTBLANK(A1676))=1,"",(IF((COUNTBLANK($C$4))=1,"",(IF((VLOOKUP($C$4,'Name Concatenation'!$A$1721:$B$1722,2,FALSE))=1,(A1676&amp;" "&amp;B1676),(B1676&amp;", "&amp;A1676)))))))</f>
        <v/>
      </c>
    </row>
    <row r="1677" spans="1:3" x14ac:dyDescent="0.2">
      <c r="A1677" s="24"/>
      <c r="B1677" s="24"/>
      <c r="C1677" s="43" t="str">
        <f>(IF((COUNTBLANK(A1677))=1,"",(IF((COUNTBLANK($C$4))=1,"",(IF((VLOOKUP($C$4,'Name Concatenation'!$A$1721:$B$1722,2,FALSE))=1,(A1677&amp;" "&amp;B1677),(B1677&amp;", "&amp;A1677)))))))</f>
        <v/>
      </c>
    </row>
    <row r="1678" spans="1:3" x14ac:dyDescent="0.2">
      <c r="A1678" s="24"/>
      <c r="B1678" s="24"/>
      <c r="C1678" s="43" t="str">
        <f>(IF((COUNTBLANK(A1678))=1,"",(IF((COUNTBLANK($C$4))=1,"",(IF((VLOOKUP($C$4,'Name Concatenation'!$A$1721:$B$1722,2,FALSE))=1,(A1678&amp;" "&amp;B1678),(B1678&amp;", "&amp;A1678)))))))</f>
        <v/>
      </c>
    </row>
    <row r="1679" spans="1:3" x14ac:dyDescent="0.2">
      <c r="A1679" s="24"/>
      <c r="B1679" s="24"/>
      <c r="C1679" s="43" t="str">
        <f>(IF((COUNTBLANK(A1679))=1,"",(IF((COUNTBLANK($C$4))=1,"",(IF((VLOOKUP($C$4,'Name Concatenation'!$A$1721:$B$1722,2,FALSE))=1,(A1679&amp;" "&amp;B1679),(B1679&amp;", "&amp;A1679)))))))</f>
        <v/>
      </c>
    </row>
    <row r="1680" spans="1:3" x14ac:dyDescent="0.2">
      <c r="A1680" s="24"/>
      <c r="B1680" s="24"/>
      <c r="C1680" s="43" t="str">
        <f>(IF((COUNTBLANK(A1680))=1,"",(IF((COUNTBLANK($C$4))=1,"",(IF((VLOOKUP($C$4,'Name Concatenation'!$A$1721:$B$1722,2,FALSE))=1,(A1680&amp;" "&amp;B1680),(B1680&amp;", "&amp;A1680)))))))</f>
        <v/>
      </c>
    </row>
    <row r="1681" spans="1:3" x14ac:dyDescent="0.2">
      <c r="A1681" s="24"/>
      <c r="B1681" s="24"/>
      <c r="C1681" s="43" t="str">
        <f>(IF((COUNTBLANK(A1681))=1,"",(IF((COUNTBLANK($C$4))=1,"",(IF((VLOOKUP($C$4,'Name Concatenation'!$A$1721:$B$1722,2,FALSE))=1,(A1681&amp;" "&amp;B1681),(B1681&amp;", "&amp;A1681)))))))</f>
        <v/>
      </c>
    </row>
    <row r="1682" spans="1:3" x14ac:dyDescent="0.2">
      <c r="A1682" s="24"/>
      <c r="B1682" s="24"/>
      <c r="C1682" s="43" t="str">
        <f>(IF((COUNTBLANK(A1682))=1,"",(IF((COUNTBLANK($C$4))=1,"",(IF((VLOOKUP($C$4,'Name Concatenation'!$A$1721:$B$1722,2,FALSE))=1,(A1682&amp;" "&amp;B1682),(B1682&amp;", "&amp;A1682)))))))</f>
        <v/>
      </c>
    </row>
    <row r="1683" spans="1:3" x14ac:dyDescent="0.2">
      <c r="A1683" s="24"/>
      <c r="B1683" s="24"/>
      <c r="C1683" s="43" t="str">
        <f>(IF((COUNTBLANK(A1683))=1,"",(IF((COUNTBLANK($C$4))=1,"",(IF((VLOOKUP($C$4,'Name Concatenation'!$A$1721:$B$1722,2,FALSE))=1,(A1683&amp;" "&amp;B1683),(B1683&amp;", "&amp;A1683)))))))</f>
        <v/>
      </c>
    </row>
    <row r="1684" spans="1:3" x14ac:dyDescent="0.2">
      <c r="A1684" s="24"/>
      <c r="B1684" s="24"/>
      <c r="C1684" s="43" t="str">
        <f>(IF((COUNTBLANK(A1684))=1,"",(IF((COUNTBLANK($C$4))=1,"",(IF((VLOOKUP($C$4,'Name Concatenation'!$A$1721:$B$1722,2,FALSE))=1,(A1684&amp;" "&amp;B1684),(B1684&amp;", "&amp;A1684)))))))</f>
        <v/>
      </c>
    </row>
    <row r="1685" spans="1:3" x14ac:dyDescent="0.2">
      <c r="A1685" s="24"/>
      <c r="B1685" s="24"/>
      <c r="C1685" s="43" t="str">
        <f>(IF((COUNTBLANK(A1685))=1,"",(IF((COUNTBLANK($C$4))=1,"",(IF((VLOOKUP($C$4,'Name Concatenation'!$A$1721:$B$1722,2,FALSE))=1,(A1685&amp;" "&amp;B1685),(B1685&amp;", "&amp;A1685)))))))</f>
        <v/>
      </c>
    </row>
    <row r="1686" spans="1:3" x14ac:dyDescent="0.2">
      <c r="A1686" s="24"/>
      <c r="B1686" s="24"/>
      <c r="C1686" s="43" t="str">
        <f>(IF((COUNTBLANK(A1686))=1,"",(IF((COUNTBLANK($C$4))=1,"",(IF((VLOOKUP($C$4,'Name Concatenation'!$A$1721:$B$1722,2,FALSE))=1,(A1686&amp;" "&amp;B1686),(B1686&amp;", "&amp;A1686)))))))</f>
        <v/>
      </c>
    </row>
    <row r="1687" spans="1:3" x14ac:dyDescent="0.2">
      <c r="A1687" s="24"/>
      <c r="B1687" s="24"/>
      <c r="C1687" s="43" t="str">
        <f>(IF((COUNTBLANK(A1687))=1,"",(IF((COUNTBLANK($C$4))=1,"",(IF((VLOOKUP($C$4,'Name Concatenation'!$A$1721:$B$1722,2,FALSE))=1,(A1687&amp;" "&amp;B1687),(B1687&amp;", "&amp;A1687)))))))</f>
        <v/>
      </c>
    </row>
    <row r="1688" spans="1:3" x14ac:dyDescent="0.2">
      <c r="A1688" s="24"/>
      <c r="B1688" s="24"/>
      <c r="C1688" s="43" t="str">
        <f>(IF((COUNTBLANK(A1688))=1,"",(IF((COUNTBLANK($C$4))=1,"",(IF((VLOOKUP($C$4,'Name Concatenation'!$A$1721:$B$1722,2,FALSE))=1,(A1688&amp;" "&amp;B1688),(B1688&amp;", "&amp;A1688)))))))</f>
        <v/>
      </c>
    </row>
    <row r="1689" spans="1:3" x14ac:dyDescent="0.2">
      <c r="A1689" s="24"/>
      <c r="B1689" s="24"/>
      <c r="C1689" s="43" t="str">
        <f>(IF((COUNTBLANK(A1689))=1,"",(IF((COUNTBLANK($C$4))=1,"",(IF((VLOOKUP($C$4,'Name Concatenation'!$A$1721:$B$1722,2,FALSE))=1,(A1689&amp;" "&amp;B1689),(B1689&amp;", "&amp;A1689)))))))</f>
        <v/>
      </c>
    </row>
    <row r="1690" spans="1:3" x14ac:dyDescent="0.2">
      <c r="A1690" s="24"/>
      <c r="B1690" s="24"/>
      <c r="C1690" s="43" t="str">
        <f>(IF((COUNTBLANK(A1690))=1,"",(IF((COUNTBLANK($C$4))=1,"",(IF((VLOOKUP($C$4,'Name Concatenation'!$A$1721:$B$1722,2,FALSE))=1,(A1690&amp;" "&amp;B1690),(B1690&amp;", "&amp;A1690)))))))</f>
        <v/>
      </c>
    </row>
    <row r="1691" spans="1:3" x14ac:dyDescent="0.2">
      <c r="A1691" s="24"/>
      <c r="B1691" s="24"/>
      <c r="C1691" s="43" t="str">
        <f>(IF((COUNTBLANK(A1691))=1,"",(IF((COUNTBLANK($C$4))=1,"",(IF((VLOOKUP($C$4,'Name Concatenation'!$A$1721:$B$1722,2,FALSE))=1,(A1691&amp;" "&amp;B1691),(B1691&amp;", "&amp;A1691)))))))</f>
        <v/>
      </c>
    </row>
    <row r="1692" spans="1:3" x14ac:dyDescent="0.2">
      <c r="A1692" s="24"/>
      <c r="B1692" s="24"/>
      <c r="C1692" s="43" t="str">
        <f>(IF((COUNTBLANK(A1692))=1,"",(IF((COUNTBLANK($C$4))=1,"",(IF((VLOOKUP($C$4,'Name Concatenation'!$A$1721:$B$1722,2,FALSE))=1,(A1692&amp;" "&amp;B1692),(B1692&amp;", "&amp;A1692)))))))</f>
        <v/>
      </c>
    </row>
    <row r="1693" spans="1:3" x14ac:dyDescent="0.2">
      <c r="A1693" s="24"/>
      <c r="B1693" s="24"/>
      <c r="C1693" s="43" t="str">
        <f>(IF((COUNTBLANK(A1693))=1,"",(IF((COUNTBLANK($C$4))=1,"",(IF((VLOOKUP($C$4,'Name Concatenation'!$A$1721:$B$1722,2,FALSE))=1,(A1693&amp;" "&amp;B1693),(B1693&amp;", "&amp;A1693)))))))</f>
        <v/>
      </c>
    </row>
    <row r="1694" spans="1:3" x14ac:dyDescent="0.2">
      <c r="A1694" s="24"/>
      <c r="B1694" s="24"/>
      <c r="C1694" s="43" t="str">
        <f>(IF((COUNTBLANK(A1694))=1,"",(IF((COUNTBLANK($C$4))=1,"",(IF((VLOOKUP($C$4,'Name Concatenation'!$A$1721:$B$1722,2,FALSE))=1,(A1694&amp;" "&amp;B1694),(B1694&amp;", "&amp;A1694)))))))</f>
        <v/>
      </c>
    </row>
    <row r="1695" spans="1:3" x14ac:dyDescent="0.2">
      <c r="A1695" s="24"/>
      <c r="B1695" s="24"/>
      <c r="C1695" s="43" t="str">
        <f>(IF((COUNTBLANK(A1695))=1,"",(IF((COUNTBLANK($C$4))=1,"",(IF((VLOOKUP($C$4,'Name Concatenation'!$A$1721:$B$1722,2,FALSE))=1,(A1695&amp;" "&amp;B1695),(B1695&amp;", "&amp;A1695)))))))</f>
        <v/>
      </c>
    </row>
    <row r="1696" spans="1:3" x14ac:dyDescent="0.2">
      <c r="A1696" s="24"/>
      <c r="B1696" s="24"/>
      <c r="C1696" s="43" t="str">
        <f>(IF((COUNTBLANK(A1696))=1,"",(IF((COUNTBLANK($C$4))=1,"",(IF((VLOOKUP($C$4,'Name Concatenation'!$A$1721:$B$1722,2,FALSE))=1,(A1696&amp;" "&amp;B1696),(B1696&amp;", "&amp;A1696)))))))</f>
        <v/>
      </c>
    </row>
    <row r="1697" spans="1:3" x14ac:dyDescent="0.2">
      <c r="A1697" s="24"/>
      <c r="B1697" s="24"/>
      <c r="C1697" s="43" t="str">
        <f>(IF((COUNTBLANK(A1697))=1,"",(IF((COUNTBLANK($C$4))=1,"",(IF((VLOOKUP($C$4,'Name Concatenation'!$A$1721:$B$1722,2,FALSE))=1,(A1697&amp;" "&amp;B1697),(B1697&amp;", "&amp;A1697)))))))</f>
        <v/>
      </c>
    </row>
    <row r="1698" spans="1:3" x14ac:dyDescent="0.2">
      <c r="A1698" s="24"/>
      <c r="B1698" s="24"/>
      <c r="C1698" s="43" t="str">
        <f>(IF((COUNTBLANK(A1698))=1,"",(IF((COUNTBLANK($C$4))=1,"",(IF((VLOOKUP($C$4,'Name Concatenation'!$A$1721:$B$1722,2,FALSE))=1,(A1698&amp;" "&amp;B1698),(B1698&amp;", "&amp;A1698)))))))</f>
        <v/>
      </c>
    </row>
    <row r="1699" spans="1:3" x14ac:dyDescent="0.2">
      <c r="A1699" s="24"/>
      <c r="B1699" s="24"/>
      <c r="C1699" s="43" t="str">
        <f>(IF((COUNTBLANK(A1699))=1,"",(IF((COUNTBLANK($C$4))=1,"",(IF((VLOOKUP($C$4,'Name Concatenation'!$A$1721:$B$1722,2,FALSE))=1,(A1699&amp;" "&amp;B1699),(B1699&amp;", "&amp;A1699)))))))</f>
        <v/>
      </c>
    </row>
    <row r="1700" spans="1:3" x14ac:dyDescent="0.2">
      <c r="A1700" s="24"/>
      <c r="B1700" s="24"/>
      <c r="C1700" s="43" t="str">
        <f>(IF((COUNTBLANK(A1700))=1,"",(IF((COUNTBLANK($C$4))=1,"",(IF((VLOOKUP($C$4,'Name Concatenation'!$A$1721:$B$1722,2,FALSE))=1,(A1700&amp;" "&amp;B1700),(B1700&amp;", "&amp;A1700)))))))</f>
        <v/>
      </c>
    </row>
    <row r="1701" spans="1:3" x14ac:dyDescent="0.2">
      <c r="A1701" s="24"/>
      <c r="B1701" s="24"/>
      <c r="C1701" s="43" t="str">
        <f>(IF((COUNTBLANK(A1701))=1,"",(IF((COUNTBLANK($C$4))=1,"",(IF((VLOOKUP($C$4,'Name Concatenation'!$A$1721:$B$1722,2,FALSE))=1,(A1701&amp;" "&amp;B1701),(B1701&amp;", "&amp;A1701)))))))</f>
        <v/>
      </c>
    </row>
    <row r="1702" spans="1:3" x14ac:dyDescent="0.2">
      <c r="A1702" s="24"/>
      <c r="B1702" s="24"/>
      <c r="C1702" s="43" t="str">
        <f>(IF((COUNTBLANK(A1702))=1,"",(IF((COUNTBLANK($C$4))=1,"",(IF((VLOOKUP($C$4,'Name Concatenation'!$A$1721:$B$1722,2,FALSE))=1,(A1702&amp;" "&amp;B1702),(B1702&amp;", "&amp;A1702)))))))</f>
        <v/>
      </c>
    </row>
    <row r="1703" spans="1:3" x14ac:dyDescent="0.2">
      <c r="A1703" s="24"/>
      <c r="B1703" s="24"/>
      <c r="C1703" s="43" t="str">
        <f>(IF((COUNTBLANK(A1703))=1,"",(IF((COUNTBLANK($C$4))=1,"",(IF((VLOOKUP($C$4,'Name Concatenation'!$A$1721:$B$1722,2,FALSE))=1,(A1703&amp;" "&amp;B1703),(B1703&amp;", "&amp;A1703)))))))</f>
        <v/>
      </c>
    </row>
    <row r="1704" spans="1:3" x14ac:dyDescent="0.2">
      <c r="A1704" s="24"/>
      <c r="B1704" s="24"/>
      <c r="C1704" s="43" t="str">
        <f>(IF((COUNTBLANK(A1704))=1,"",(IF((COUNTBLANK($C$4))=1,"",(IF((VLOOKUP($C$4,'Name Concatenation'!$A$1721:$B$1722,2,FALSE))=1,(A1704&amp;" "&amp;B1704),(B1704&amp;", "&amp;A1704)))))))</f>
        <v/>
      </c>
    </row>
    <row r="1705" spans="1:3" x14ac:dyDescent="0.2">
      <c r="A1705" s="24"/>
      <c r="B1705" s="24"/>
      <c r="C1705" s="43" t="str">
        <f>(IF((COUNTBLANK(A1705))=1,"",(IF((COUNTBLANK($C$4))=1,"",(IF((VLOOKUP($C$4,'Name Concatenation'!$A$1721:$B$1722,2,FALSE))=1,(A1705&amp;" "&amp;B1705),(B1705&amp;", "&amp;A1705)))))))</f>
        <v/>
      </c>
    </row>
    <row r="1706" spans="1:3" x14ac:dyDescent="0.2">
      <c r="A1706" s="24"/>
      <c r="B1706" s="24"/>
      <c r="C1706" s="43" t="str">
        <f>(IF((COUNTBLANK(A1706))=1,"",(IF((COUNTBLANK($C$4))=1,"",(IF((VLOOKUP($C$4,'Name Concatenation'!$A$1721:$B$1722,2,FALSE))=1,(A1706&amp;" "&amp;B1706),(B1706&amp;", "&amp;A1706)))))))</f>
        <v/>
      </c>
    </row>
    <row r="1720" spans="1:2" hidden="1" x14ac:dyDescent="0.2">
      <c r="A1720" s="4" t="s">
        <v>91</v>
      </c>
      <c r="B1720" s="4" t="s">
        <v>94</v>
      </c>
    </row>
    <row r="1721" spans="1:2" hidden="1" x14ac:dyDescent="0.2">
      <c r="A1721" t="s">
        <v>92</v>
      </c>
      <c r="B1721">
        <v>1</v>
      </c>
    </row>
    <row r="1722" spans="1:2" hidden="1" x14ac:dyDescent="0.2">
      <c r="A1722" t="s">
        <v>93</v>
      </c>
      <c r="B1722">
        <v>2</v>
      </c>
    </row>
  </sheetData>
  <sheetProtection password="CC78" sheet="1" objects="1" scenarios="1"/>
  <dataValidations count="1">
    <dataValidation type="list" allowBlank="1" showInputMessage="1" showErrorMessage="1" prompt="Select the desired name format." sqref="C4">
      <formula1>$A$1721:$A$1722</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Master Roster Data</vt:lpstr>
      <vt:lpstr>Name Concatenation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dc:creator>
  <cp:lastModifiedBy>SFL</cp:lastModifiedBy>
  <cp:lastPrinted>2012-12-08T11:49:41Z</cp:lastPrinted>
  <dcterms:created xsi:type="dcterms:W3CDTF">2012-11-21T11:22:23Z</dcterms:created>
  <dcterms:modified xsi:type="dcterms:W3CDTF">2017-07-15T15:29:06Z</dcterms:modified>
</cp:coreProperties>
</file>